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10.xml" ContentType="application/vnd.openxmlformats-officedocument.drawingml.chartshapes+xml"/>
  <Override PartName="/xl/drawings/drawing11.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2.xml" ContentType="application/vnd.openxmlformats-officedocument.drawingml.chartshapes+xml"/>
  <Override PartName="/xl/drawings/drawing13.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4.xml" ContentType="application/vnd.openxmlformats-officedocument.drawing+xml"/>
  <Override PartName="/xl/drawings/drawing1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6.xml" ContentType="application/vnd.openxmlformats-officedocument.drawingml.chartshapes+xml"/>
  <Override PartName="/xl/drawings/drawing1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1.xml" ContentType="application/vnd.openxmlformats-officedocument.drawingml.chartshapes+xml"/>
  <Override PartName="/xl/drawings/drawing22.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3.xml" ContentType="application/vnd.openxmlformats-officedocument.drawingml.chartshapes+xml"/>
  <Override PartName="/xl/drawings/drawing2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drawings/drawing27.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4.xml" ContentType="application/vnd.openxmlformats-officedocument.drawingml.chartshapes+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5.xml" ContentType="application/vnd.openxmlformats-officedocument.drawingml.chartshapes+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46.xml" ContentType="application/vnd.openxmlformats-officedocument.drawingml.chartshape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1.xml" ContentType="application/vnd.openxmlformats-officedocument.drawingml.chartshapes+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59.xml" ContentType="application/vnd.openxmlformats-officedocument.drawingml.chartshapes+xml"/>
  <Override PartName="/xl/drawings/drawing60.xml" ContentType="application/vnd.openxmlformats-officedocument.drawing+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66.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67.xml" ContentType="application/vnd.openxmlformats-officedocument.drawing+xml"/>
  <Override PartName="/xl/drawings/drawing68.xml" ContentType="application/vnd.openxmlformats-officedocument.drawing+xml"/>
  <Override PartName="/xl/drawings/drawing69.xml" ContentType="application/vnd.openxmlformats-officedocument.drawing+xml"/>
  <Override PartName="/xl/drawings/drawing70.xml" ContentType="application/vnd.openxmlformats-officedocument.drawing+xml"/>
  <Override PartName="/xl/drawings/drawing71.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72.xml" ContentType="application/vnd.openxmlformats-officedocument.drawingml.chartshapes+xml"/>
  <Override PartName="/xl/drawings/drawing73.xml" ContentType="application/vnd.openxmlformats-officedocument.drawing+xml"/>
  <Override PartName="/xl/drawings/drawing74.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75.xml" ContentType="application/vnd.openxmlformats-officedocument.drawingml.chartshapes+xml"/>
  <Override PartName="/xl/drawings/drawing76.xml" ContentType="application/vnd.openxmlformats-officedocument.drawing+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77.xml" ContentType="application/vnd.openxmlformats-officedocument.drawingml.chartshapes+xml"/>
  <Override PartName="/xl/drawings/drawing78.xml" ContentType="application/vnd.openxmlformats-officedocument.drawing+xml"/>
  <Override PartName="/xl/drawings/drawing79.xml" ContentType="application/vnd.openxmlformats-officedocument.drawing+xml"/>
  <Override PartName="/xl/drawings/drawing80.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81.xml" ContentType="application/vnd.openxmlformats-officedocument.drawingml.chartshapes+xml"/>
  <Override PartName="/xl/drawings/drawing82.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drawings/drawing83.xml" ContentType="application/vnd.openxmlformats-officedocument.drawingml.chartshapes+xml"/>
  <Override PartName="/xl/drawings/drawing84.xml" ContentType="application/vnd.openxmlformats-officedocument.drawing+xml"/>
  <Override PartName="/xl/drawings/drawing85.xml" ContentType="application/vnd.openxmlformats-officedocument.drawing+xml"/>
  <Override PartName="/xl/drawings/drawing86.xml" ContentType="application/vnd.openxmlformats-officedocument.drawing+xml"/>
  <Override PartName="/xl/drawings/drawing87.xml" ContentType="application/vnd.openxmlformats-officedocument.drawing+xml"/>
  <Override PartName="/xl/drawings/drawing88.xml" ContentType="application/vnd.openxmlformats-officedocument.drawing+xml"/>
  <Override PartName="/xl/drawings/drawing89.xml" ContentType="application/vnd.openxmlformats-officedocument.drawing+xml"/>
  <Override PartName="/xl/drawings/drawing9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codeName="ThisWorkbook"/>
  <mc:AlternateContent xmlns:mc="http://schemas.openxmlformats.org/markup-compatibility/2006">
    <mc:Choice Requires="x15">
      <x15ac:absPath xmlns:x15ac="http://schemas.microsoft.com/office/spreadsheetml/2010/11/ac" url="G:\Avd vård &amp; omsorg\Sektionen för data och analys VO\EVS KPP\Ekonomi och verksamhetsstatistik\Produkter\Statistik om hälso- och sjukvård\2020\"/>
    </mc:Choice>
  </mc:AlternateContent>
  <xr:revisionPtr revIDLastSave="0" documentId="8_{854C7BE9-D9C1-4BEB-8ED6-D699C56A2020}" xr6:coauthVersionLast="47" xr6:coauthVersionMax="47" xr10:uidLastSave="{00000000-0000-0000-0000-000000000000}"/>
  <bookViews>
    <workbookView xWindow="-120" yWindow="-120" windowWidth="29040" windowHeight="15840" tabRatio="940" xr2:uid="{00000000-000D-0000-FFFF-FFFF00000000}"/>
  </bookViews>
  <sheets>
    <sheet name="Innehåll" sheetId="7" r:id="rId1"/>
    <sheet name="Regionernas ekonomi" sheetId="23" r:id="rId2"/>
    <sheet name="Resultaträkning" sheetId="93" r:id="rId3"/>
    <sheet name="Balansräkning" sheetId="92" r:id="rId4"/>
    <sheet name="kostnadsslag" sheetId="91" r:id="rId5"/>
    <sheet name="intäktsslag" sheetId="90" r:id="rId6"/>
    <sheet name="Kostnader och intäkter" sheetId="24" r:id="rId7"/>
    <sheet name="Kostnader och intäkter 1" sheetId="96" r:id="rId8"/>
    <sheet name="Kostnader och intäkter 2" sheetId="95" r:id="rId9"/>
    <sheet name="Kostnader och intäkter 3" sheetId="94" r:id="rId10"/>
    <sheet name="Hälso- och sjukvård" sheetId="25" r:id="rId11"/>
    <sheet name="Hälso- och sjukvård 1" sheetId="39" r:id="rId12"/>
    <sheet name="Hälso- och sjukvård 2" sheetId="40" r:id="rId13"/>
    <sheet name="Hälso- och sjukvård 3" sheetId="41" r:id="rId14"/>
    <sheet name="Hälso- och sjukvård 4" sheetId="42" r:id="rId15"/>
    <sheet name="Hälso- och sjukvård 5" sheetId="43" r:id="rId16"/>
    <sheet name="Hälso- och sjukvård 6" sheetId="44" r:id="rId17"/>
    <sheet name="Hälso- och sjukvård 7" sheetId="45" r:id="rId18"/>
    <sheet name="Hälso- och sjukvård 8" sheetId="46" r:id="rId19"/>
    <sheet name="Hälso- och sjukvård 9" sheetId="47" r:id="rId20"/>
    <sheet name="Vårdplatser" sheetId="26" r:id="rId21"/>
    <sheet name="Primärvård" sheetId="27" r:id="rId22"/>
    <sheet name="Primärvård 1" sheetId="60" r:id="rId23"/>
    <sheet name="Primärvård 2" sheetId="59" r:id="rId24"/>
    <sheet name="Primärvård 3" sheetId="58" r:id="rId25"/>
    <sheet name="Primärvård 4" sheetId="56" r:id="rId26"/>
    <sheet name="Allmänläkarvård" sheetId="55" r:id="rId27"/>
    <sheet name="Sjuksköterskevård" sheetId="54" r:id="rId28"/>
    <sheet name="Mödrahälsovård" sheetId="53" r:id="rId29"/>
    <sheet name="Barnhälsovård" sheetId="52" r:id="rId30"/>
    <sheet name="Fysio- och arbetsterapi" sheetId="51" r:id="rId31"/>
    <sheet name="Primärvårdsansluten hemsjukvård" sheetId="50" r:id="rId32"/>
    <sheet name="Övrig primärvård" sheetId="49" r:id="rId33"/>
    <sheet name="Sluten primärvård" sheetId="48" r:id="rId34"/>
    <sheet name="Vårdcentraler" sheetId="28" r:id="rId35"/>
    <sheet name="Specialiserad somatisk vård" sheetId="29" r:id="rId36"/>
    <sheet name="Somatik 1" sheetId="66" r:id="rId37"/>
    <sheet name="Somatik 2" sheetId="65" r:id="rId38"/>
    <sheet name="Somatik 3" sheetId="64" r:id="rId39"/>
    <sheet name="Somatik 4" sheetId="63" r:id="rId40"/>
    <sheet name="Somatik 5" sheetId="62" r:id="rId41"/>
    <sheet name="Somatik 6" sheetId="61" r:id="rId42"/>
    <sheet name="Specialiserad psykiatrisk vård" sheetId="30" r:id="rId43"/>
    <sheet name="Psykiatri 1" sheetId="71" r:id="rId44"/>
    <sheet name="Psykiatri 2" sheetId="70" r:id="rId45"/>
    <sheet name="Psykiatri 3" sheetId="69" r:id="rId46"/>
    <sheet name="Psykiatri 4" sheetId="68" r:id="rId47"/>
    <sheet name="Psykiatri 5" sheetId="67" r:id="rId48"/>
    <sheet name="Tandvård" sheetId="31" r:id="rId49"/>
    <sheet name="Tandvård 1" sheetId="76" r:id="rId50"/>
    <sheet name="Tandvård 2" sheetId="75" r:id="rId51"/>
    <sheet name="Tandvård 3" sheetId="74" r:id="rId52"/>
    <sheet name="Tandvård 4" sheetId="73" r:id="rId53"/>
    <sheet name="Övrig hälso- och sjukvård" sheetId="32" r:id="rId54"/>
    <sheet name="Övrig hälso- och sjukvård 1" sheetId="79" r:id="rId55"/>
    <sheet name="Övrig hälso- och sjukvård 2" sheetId="78" r:id="rId56"/>
    <sheet name="Övrig hälso- och sjukvård 3" sheetId="77" r:id="rId57"/>
    <sheet name="Läkemedel" sheetId="33" r:id="rId58"/>
    <sheet name="Läkemedelsförmån" sheetId="80" r:id="rId59"/>
    <sheet name="Rekvisitionsläkemedel" sheetId="81" r:id="rId60"/>
    <sheet name="Regional utveckling" sheetId="34" r:id="rId61"/>
    <sheet name="Regional utveckling 1" sheetId="82" r:id="rId62"/>
    <sheet name="Regional utveckling 2" sheetId="83" r:id="rId63"/>
    <sheet name="Regional utveckling 3" sheetId="84" r:id="rId64"/>
    <sheet name="Trafik och infrastruktur" sheetId="37" r:id="rId65"/>
    <sheet name="Trafik och infrastruktur 1" sheetId="85" r:id="rId66"/>
    <sheet name="Trafik och infrastruktur 2" sheetId="86" r:id="rId67"/>
    <sheet name="Utbildning och kultur" sheetId="38" r:id="rId68"/>
    <sheet name="Utbildning och kultur 1" sheetId="87" r:id="rId69"/>
    <sheet name="Utbildning och kultur 2" sheetId="88" r:id="rId70"/>
    <sheet name="Utbildning och kultur 3" sheetId="89" r:id="rId71"/>
  </sheets>
  <definedNames>
    <definedName name="SJUKSKÖTERSKEVÅRDy" comment="testtest">Sjuksköterskevård!$C$2:$I$17</definedName>
    <definedName name="_xlnm.Print_Area" localSheetId="10">'Hälso- och sjukvård'!$Q$8</definedName>
    <definedName name="_xlnm.Print_Area" localSheetId="1">'Regionernas ekonomi'!$A$1:$T$45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0" i="43" l="1"/>
  <c r="E30" i="43"/>
  <c r="F30" i="43"/>
  <c r="G30" i="43"/>
  <c r="N20" i="91"/>
  <c r="M20" i="91"/>
  <c r="N24" i="91" l="1"/>
  <c r="N25" i="91" s="1"/>
  <c r="K8" i="92" l="1"/>
  <c r="K13" i="92"/>
  <c r="K14" i="92" s="1"/>
  <c r="I14" i="67"/>
  <c r="F14" i="67"/>
  <c r="I13" i="67"/>
  <c r="F13" i="67"/>
  <c r="I14" i="68"/>
  <c r="F14" i="68"/>
  <c r="I13" i="68"/>
  <c r="F13" i="68"/>
  <c r="I14" i="61"/>
  <c r="F14" i="61"/>
  <c r="I13" i="61"/>
  <c r="F13" i="61"/>
  <c r="I14" i="62"/>
  <c r="I13" i="62"/>
  <c r="F14" i="62"/>
  <c r="F13" i="62"/>
  <c r="F14" i="63"/>
  <c r="I14" i="63"/>
  <c r="F13" i="63"/>
  <c r="I13" i="63"/>
  <c r="G17" i="49"/>
  <c r="K17" i="49"/>
  <c r="G16" i="49"/>
  <c r="K16" i="49"/>
  <c r="J17" i="50"/>
  <c r="Q17" i="50"/>
  <c r="J16" i="50"/>
  <c r="Q16" i="50"/>
  <c r="G17" i="51"/>
  <c r="K17" i="51"/>
  <c r="G16" i="51"/>
  <c r="K16" i="51"/>
  <c r="G18" i="52"/>
  <c r="K18" i="52"/>
  <c r="G17" i="52"/>
  <c r="K17" i="52"/>
  <c r="G17" i="53" l="1"/>
  <c r="K17" i="53"/>
  <c r="G16" i="53"/>
  <c r="K16" i="53"/>
  <c r="F17" i="54"/>
  <c r="I17" i="54"/>
  <c r="F16" i="54"/>
  <c r="I16" i="54"/>
  <c r="D12" i="48" l="1"/>
  <c r="E12" i="48"/>
  <c r="F12" i="48"/>
  <c r="G12" i="48"/>
  <c r="F28" i="81"/>
  <c r="F29" i="81"/>
  <c r="F30" i="81"/>
  <c r="F31" i="81"/>
  <c r="F32" i="81"/>
  <c r="F33" i="81"/>
  <c r="F34" i="81"/>
  <c r="F35" i="81"/>
  <c r="F36" i="81"/>
  <c r="F37" i="81"/>
  <c r="F38" i="81"/>
  <c r="F39" i="81"/>
  <c r="F40" i="81"/>
  <c r="F41" i="81"/>
  <c r="F42" i="81"/>
  <c r="F43" i="81"/>
  <c r="F44" i="81"/>
  <c r="F45" i="81"/>
  <c r="F46" i="81"/>
  <c r="F47" i="81"/>
  <c r="F48" i="81"/>
  <c r="F26" i="81"/>
  <c r="F25" i="80"/>
  <c r="F26" i="80"/>
  <c r="D15" i="85"/>
  <c r="F6" i="85"/>
  <c r="H34" i="83"/>
  <c r="G34" i="83"/>
  <c r="F25" i="83"/>
  <c r="G13" i="79"/>
  <c r="G12" i="79"/>
  <c r="G11" i="79"/>
  <c r="G10" i="79"/>
  <c r="G9" i="79"/>
  <c r="G8" i="79"/>
  <c r="G7" i="79"/>
  <c r="G6" i="79"/>
  <c r="E7" i="79"/>
  <c r="E8" i="79"/>
  <c r="E9" i="79"/>
  <c r="E10" i="79"/>
  <c r="E11" i="79"/>
  <c r="E12" i="79"/>
  <c r="E13" i="79"/>
  <c r="E6" i="79"/>
  <c r="G9" i="76"/>
  <c r="G8" i="76"/>
  <c r="G7" i="76"/>
  <c r="G6" i="76"/>
  <c r="E7" i="76"/>
  <c r="E8" i="76"/>
  <c r="E9" i="76"/>
  <c r="E6" i="76"/>
  <c r="G10" i="71"/>
  <c r="G9" i="71"/>
  <c r="G8" i="71"/>
  <c r="G7" i="71"/>
  <c r="G6" i="71"/>
  <c r="E7" i="71"/>
  <c r="E8" i="71"/>
  <c r="E9" i="71"/>
  <c r="E10" i="71"/>
  <c r="E6" i="71"/>
  <c r="G8" i="66"/>
  <c r="G10" i="66"/>
  <c r="G9" i="66"/>
  <c r="G7" i="66"/>
  <c r="G6" i="66"/>
  <c r="E7" i="66"/>
  <c r="E8" i="66"/>
  <c r="E9" i="66"/>
  <c r="E10" i="66"/>
  <c r="E6" i="66"/>
  <c r="R27" i="28"/>
  <c r="R28" i="28" s="1"/>
  <c r="K46" i="84"/>
  <c r="K35" i="84"/>
  <c r="K36" i="84"/>
  <c r="K37" i="84"/>
  <c r="K38" i="84"/>
  <c r="K39" i="84"/>
  <c r="K40" i="84"/>
  <c r="K41" i="84"/>
  <c r="K42" i="84"/>
  <c r="K43" i="84"/>
  <c r="K44" i="84"/>
  <c r="K45" i="84"/>
  <c r="K27" i="84"/>
  <c r="K28" i="84"/>
  <c r="K29" i="84"/>
  <c r="K30" i="84"/>
  <c r="K31" i="84"/>
  <c r="K32" i="84"/>
  <c r="K33" i="84"/>
  <c r="K34" i="84"/>
  <c r="F31" i="77"/>
  <c r="F32" i="77"/>
  <c r="F33" i="77"/>
  <c r="F34" i="77"/>
  <c r="F35" i="77"/>
  <c r="F36" i="77"/>
  <c r="F37" i="77"/>
  <c r="F38" i="77"/>
  <c r="F39" i="77"/>
  <c r="F40" i="77"/>
  <c r="F41" i="77"/>
  <c r="F42" i="77"/>
  <c r="F43" i="77"/>
  <c r="F44" i="77"/>
  <c r="F45" i="77"/>
  <c r="F46" i="77"/>
  <c r="F47" i="77"/>
  <c r="F25" i="77"/>
  <c r="F25" i="74"/>
  <c r="F27" i="74"/>
  <c r="F28" i="74"/>
  <c r="F29" i="74"/>
  <c r="F30" i="74"/>
  <c r="F31" i="74"/>
  <c r="F32" i="74"/>
  <c r="F33" i="74"/>
  <c r="F34" i="74"/>
  <c r="F35" i="74"/>
  <c r="F36" i="74"/>
  <c r="F37" i="74"/>
  <c r="F38" i="74"/>
  <c r="F39" i="74"/>
  <c r="F40" i="74"/>
  <c r="F41" i="74"/>
  <c r="F42" i="74"/>
  <c r="F43" i="74"/>
  <c r="F44" i="74"/>
  <c r="F45" i="74"/>
  <c r="F46" i="74"/>
  <c r="F47" i="74"/>
  <c r="F25" i="69"/>
  <c r="F24" i="64"/>
  <c r="F26" i="64"/>
  <c r="F27" i="64"/>
  <c r="F28" i="64"/>
  <c r="F29" i="64"/>
  <c r="F30" i="64"/>
  <c r="F31" i="64"/>
  <c r="F32" i="64"/>
  <c r="F33" i="64"/>
  <c r="F34" i="64"/>
  <c r="F35" i="64"/>
  <c r="F36" i="64"/>
  <c r="F37" i="64"/>
  <c r="F38" i="64"/>
  <c r="F39" i="64"/>
  <c r="F40" i="64"/>
  <c r="F41" i="64"/>
  <c r="F42" i="64"/>
  <c r="F43" i="64"/>
  <c r="F44" i="64"/>
  <c r="F45" i="64"/>
  <c r="F46" i="64"/>
  <c r="F27" i="58"/>
  <c r="F28" i="58"/>
  <c r="F29" i="58"/>
  <c r="F30" i="58"/>
  <c r="F31" i="58"/>
  <c r="F32" i="58"/>
  <c r="F33" i="58"/>
  <c r="F34" i="58"/>
  <c r="F35" i="58"/>
  <c r="F36" i="58"/>
  <c r="F37" i="58"/>
  <c r="F38" i="58"/>
  <c r="F39" i="58"/>
  <c r="F40" i="58"/>
  <c r="F41" i="58"/>
  <c r="F42" i="58"/>
  <c r="F43" i="58"/>
  <c r="F44" i="58"/>
  <c r="F45" i="58"/>
  <c r="F46" i="58"/>
  <c r="F47" i="58"/>
  <c r="E10" i="60"/>
  <c r="F14" i="60"/>
  <c r="G7" i="60" s="1"/>
  <c r="D14" i="60"/>
  <c r="E11" i="60" s="1"/>
  <c r="F41" i="47"/>
  <c r="F26" i="44"/>
  <c r="F27" i="44"/>
  <c r="F28" i="44"/>
  <c r="F25" i="44"/>
  <c r="E37" i="40"/>
  <c r="E14" i="39"/>
  <c r="D14" i="39"/>
  <c r="E24" i="39"/>
  <c r="D24" i="39"/>
  <c r="H26" i="94"/>
  <c r="H27" i="94"/>
  <c r="H28" i="94"/>
  <c r="H29" i="94"/>
  <c r="H30" i="94"/>
  <c r="H31" i="94"/>
  <c r="H32" i="94"/>
  <c r="H33" i="94"/>
  <c r="H34" i="94"/>
  <c r="H35" i="94"/>
  <c r="H36" i="94"/>
  <c r="H37" i="94"/>
  <c r="H38" i="94"/>
  <c r="H39" i="94"/>
  <c r="H40" i="94"/>
  <c r="H41" i="94"/>
  <c r="H42" i="94"/>
  <c r="H43" i="94"/>
  <c r="H44" i="94"/>
  <c r="H45" i="94"/>
  <c r="G14" i="60" l="1"/>
  <c r="G13" i="60"/>
  <c r="E9" i="60"/>
  <c r="E8" i="60"/>
  <c r="E6" i="60"/>
  <c r="E7" i="60"/>
  <c r="E14" i="60"/>
  <c r="G6" i="60"/>
  <c r="E13" i="60"/>
  <c r="E12" i="60"/>
  <c r="G12" i="60"/>
  <c r="G11" i="60"/>
  <c r="G10" i="60"/>
  <c r="G9" i="60"/>
  <c r="G8" i="60"/>
  <c r="N27" i="95"/>
  <c r="N36" i="95"/>
  <c r="L27" i="95"/>
  <c r="M27" i="95"/>
  <c r="E18" i="96" l="1"/>
  <c r="F18" i="96"/>
  <c r="G18" i="96"/>
  <c r="H18" i="96"/>
  <c r="D18" i="96"/>
  <c r="D22" i="96" s="1"/>
  <c r="E12" i="96"/>
  <c r="F12" i="96"/>
  <c r="G12" i="96"/>
  <c r="H12" i="96"/>
  <c r="D12" i="96"/>
  <c r="N22" i="90" l="1"/>
  <c r="N21" i="90"/>
  <c r="E28" i="28"/>
  <c r="F28" i="28"/>
  <c r="G28" i="28"/>
  <c r="H28" i="28"/>
  <c r="I28" i="28"/>
  <c r="J28" i="28"/>
  <c r="K28" i="28"/>
  <c r="L28" i="28"/>
  <c r="M28" i="28"/>
  <c r="N28" i="28"/>
  <c r="O28" i="28"/>
  <c r="P28" i="28"/>
  <c r="Q28" i="28"/>
  <c r="D28" i="28"/>
  <c r="N26" i="90" l="1"/>
  <c r="O7" i="90" l="1"/>
  <c r="O11" i="90"/>
  <c r="O15" i="90"/>
  <c r="O19" i="90"/>
  <c r="O23" i="90"/>
  <c r="P26" i="90"/>
  <c r="O26" i="90"/>
  <c r="O8" i="90"/>
  <c r="O12" i="90"/>
  <c r="O16" i="90"/>
  <c r="O20" i="90"/>
  <c r="O24" i="90"/>
  <c r="O14" i="90"/>
  <c r="O6" i="90"/>
  <c r="O18" i="90"/>
  <c r="O9" i="90"/>
  <c r="O13" i="90"/>
  <c r="O17" i="90"/>
  <c r="O25" i="90"/>
  <c r="N27" i="90"/>
  <c r="O10" i="90"/>
  <c r="O22" i="90"/>
  <c r="O21" i="90"/>
  <c r="F39" i="80"/>
  <c r="F40" i="80"/>
  <c r="F41" i="80"/>
  <c r="F42" i="80"/>
  <c r="F43" i="80"/>
  <c r="F44" i="80"/>
  <c r="F45" i="80"/>
  <c r="F46" i="80"/>
  <c r="F47" i="80"/>
  <c r="O27" i="90" l="1"/>
  <c r="P7" i="90"/>
  <c r="P11" i="90"/>
  <c r="P15" i="90"/>
  <c r="P19" i="90"/>
  <c r="P23" i="90"/>
  <c r="P27" i="90"/>
  <c r="P10" i="90"/>
  <c r="P6" i="90"/>
  <c r="P8" i="90"/>
  <c r="P12" i="90"/>
  <c r="P16" i="90"/>
  <c r="P20" i="90"/>
  <c r="P24" i="90"/>
  <c r="P18" i="90"/>
  <c r="P9" i="90"/>
  <c r="P13" i="90"/>
  <c r="P17" i="90"/>
  <c r="P25" i="90"/>
  <c r="P14" i="90"/>
  <c r="P21" i="90"/>
  <c r="P22" i="90"/>
  <c r="H14" i="86" l="1"/>
  <c r="I14" i="86"/>
  <c r="F15" i="87"/>
  <c r="D15" i="87"/>
  <c r="E8" i="87" s="1"/>
  <c r="F14" i="87"/>
  <c r="D14" i="87"/>
  <c r="F9" i="87"/>
  <c r="D9" i="87"/>
  <c r="D6" i="85"/>
  <c r="E6" i="85" s="1"/>
  <c r="F15" i="85"/>
  <c r="G9" i="85" s="1"/>
  <c r="E9" i="85"/>
  <c r="G35" i="83"/>
  <c r="G36" i="83"/>
  <c r="G37" i="83"/>
  <c r="G38" i="83"/>
  <c r="G39" i="83"/>
  <c r="G40" i="83"/>
  <c r="G41" i="83"/>
  <c r="G42" i="83"/>
  <c r="G43" i="83"/>
  <c r="G44" i="83"/>
  <c r="G45" i="83"/>
  <c r="G46" i="83"/>
  <c r="G47" i="83"/>
  <c r="G48" i="83"/>
  <c r="G49" i="83"/>
  <c r="H35" i="83"/>
  <c r="G29" i="83"/>
  <c r="G27" i="83"/>
  <c r="F26" i="83"/>
  <c r="E23" i="73"/>
  <c r="D23" i="73"/>
  <c r="G28" i="83" l="1"/>
  <c r="H46" i="83"/>
  <c r="H42" i="83"/>
  <c r="H38" i="83"/>
  <c r="G26" i="83"/>
  <c r="H45" i="83"/>
  <c r="H41" i="83"/>
  <c r="H37" i="83"/>
  <c r="G25" i="83"/>
  <c r="F28" i="83"/>
  <c r="G30" i="83"/>
  <c r="H48" i="83"/>
  <c r="H44" i="83"/>
  <c r="H40" i="83"/>
  <c r="H36" i="83"/>
  <c r="E12" i="87"/>
  <c r="H49" i="83"/>
  <c r="F29" i="83"/>
  <c r="F27" i="83"/>
  <c r="F30" i="83"/>
  <c r="H47" i="83"/>
  <c r="H43" i="83"/>
  <c r="H39" i="83"/>
  <c r="E14" i="87"/>
  <c r="E15" i="87"/>
  <c r="G7" i="87"/>
  <c r="G10" i="87"/>
  <c r="G13" i="87"/>
  <c r="G9" i="87"/>
  <c r="G14" i="87"/>
  <c r="G6" i="87"/>
  <c r="G15" i="87"/>
  <c r="E11" i="87"/>
  <c r="E7" i="87"/>
  <c r="E6" i="87"/>
  <c r="E10" i="87"/>
  <c r="E13" i="87"/>
  <c r="E9" i="87"/>
  <c r="G12" i="87"/>
  <c r="G8" i="87"/>
  <c r="G11" i="87"/>
  <c r="G6" i="85"/>
  <c r="F27" i="81" l="1"/>
  <c r="F24" i="80"/>
  <c r="F27" i="80"/>
  <c r="F28" i="80"/>
  <c r="F29" i="80"/>
  <c r="F30" i="80"/>
  <c r="F31" i="80"/>
  <c r="F32" i="80"/>
  <c r="F33" i="80"/>
  <c r="F34" i="80"/>
  <c r="F35" i="80"/>
  <c r="F36" i="80"/>
  <c r="F37" i="80"/>
  <c r="F38" i="80"/>
  <c r="K26" i="84"/>
  <c r="F26" i="77"/>
  <c r="F27" i="77"/>
  <c r="F28" i="77"/>
  <c r="F29" i="77"/>
  <c r="F30" i="77"/>
  <c r="C2" i="74"/>
  <c r="F26" i="74"/>
  <c r="F27" i="69"/>
  <c r="F28" i="69"/>
  <c r="F29" i="69"/>
  <c r="F30" i="69"/>
  <c r="F31" i="69"/>
  <c r="F32" i="69"/>
  <c r="F33" i="69"/>
  <c r="F34" i="69"/>
  <c r="F35" i="69"/>
  <c r="F36" i="69"/>
  <c r="F37" i="69"/>
  <c r="F38" i="69"/>
  <c r="F39" i="69"/>
  <c r="F40" i="69"/>
  <c r="F41" i="69"/>
  <c r="F42" i="69"/>
  <c r="F43" i="69"/>
  <c r="F44" i="69"/>
  <c r="F45" i="69"/>
  <c r="F46" i="69"/>
  <c r="F47" i="69"/>
  <c r="F26" i="69"/>
  <c r="F23" i="64"/>
  <c r="F25" i="64"/>
  <c r="F26" i="58"/>
  <c r="M72" i="41"/>
  <c r="M52" i="41" s="1"/>
  <c r="G37" i="40"/>
  <c r="H32" i="40" s="1"/>
  <c r="F32" i="40"/>
  <c r="H29" i="40" l="1"/>
  <c r="F34" i="40"/>
  <c r="H30" i="40"/>
  <c r="H37" i="40"/>
  <c r="F28" i="40"/>
  <c r="F35" i="40"/>
  <c r="F31" i="40"/>
  <c r="H33" i="40"/>
  <c r="M68" i="41"/>
  <c r="M58" i="41"/>
  <c r="M63" i="41"/>
  <c r="M51" i="41"/>
  <c r="H34" i="40"/>
  <c r="M67" i="41"/>
  <c r="M56" i="41"/>
  <c r="F30" i="40"/>
  <c r="F37" i="40"/>
  <c r="F29" i="40"/>
  <c r="H35" i="40"/>
  <c r="M66" i="41"/>
  <c r="M55" i="41"/>
  <c r="F36" i="40"/>
  <c r="H28" i="40"/>
  <c r="H36" i="40"/>
  <c r="M64" i="41"/>
  <c r="M54" i="41"/>
  <c r="M62" i="41"/>
  <c r="F33" i="40"/>
  <c r="H31" i="40"/>
  <c r="M71" i="41"/>
  <c r="M60" i="41"/>
  <c r="M70" i="41"/>
  <c r="M59" i="41"/>
  <c r="M69" i="41"/>
  <c r="M65" i="41"/>
  <c r="M61" i="41"/>
  <c r="M57" i="41"/>
  <c r="M53" i="41"/>
  <c r="H46" i="94"/>
  <c r="M36" i="95"/>
  <c r="E27" i="95"/>
  <c r="F27" i="95"/>
  <c r="G27" i="95"/>
  <c r="H27" i="95"/>
  <c r="I27" i="95"/>
  <c r="J27" i="95"/>
  <c r="K27" i="95"/>
  <c r="D27" i="95"/>
  <c r="D36" i="95"/>
  <c r="E36" i="95"/>
  <c r="F36" i="95"/>
  <c r="G36" i="95"/>
  <c r="H36" i="95"/>
  <c r="I36" i="95"/>
  <c r="J36" i="95"/>
  <c r="K36" i="95"/>
  <c r="L36" i="95"/>
  <c r="E22" i="96"/>
  <c r="F22" i="96"/>
  <c r="G22" i="96"/>
  <c r="H22" i="96"/>
  <c r="G23" i="96"/>
  <c r="E23" i="96"/>
  <c r="E22" i="90"/>
  <c r="E26" i="90" s="1"/>
  <c r="E27" i="90" s="1"/>
  <c r="F22" i="90"/>
  <c r="F26" i="90" s="1"/>
  <c r="F27" i="90" s="1"/>
  <c r="G22" i="90"/>
  <c r="G26" i="90" s="1"/>
  <c r="G27" i="90" s="1"/>
  <c r="H22" i="90"/>
  <c r="H26" i="90" s="1"/>
  <c r="H27" i="90" s="1"/>
  <c r="I22" i="90"/>
  <c r="I26" i="90" s="1"/>
  <c r="I27" i="90" s="1"/>
  <c r="J22" i="90"/>
  <c r="J26" i="90" s="1"/>
  <c r="J27" i="90" s="1"/>
  <c r="K22" i="90"/>
  <c r="K26" i="90" s="1"/>
  <c r="K27" i="90" s="1"/>
  <c r="L22" i="90"/>
  <c r="L26" i="90" s="1"/>
  <c r="L27" i="90" s="1"/>
  <c r="M22" i="90"/>
  <c r="D22" i="90"/>
  <c r="D26" i="90" s="1"/>
  <c r="D27" i="90" s="1"/>
  <c r="E22" i="91"/>
  <c r="E24" i="91" s="1"/>
  <c r="E25" i="91" s="1"/>
  <c r="F22" i="91"/>
  <c r="F24" i="91" s="1"/>
  <c r="F25" i="91" s="1"/>
  <c r="G22" i="91"/>
  <c r="G24" i="91" s="1"/>
  <c r="G25" i="91" s="1"/>
  <c r="H22" i="91"/>
  <c r="H24" i="91" s="1"/>
  <c r="H25" i="91" s="1"/>
  <c r="I22" i="91"/>
  <c r="I24" i="91" s="1"/>
  <c r="I25" i="91" s="1"/>
  <c r="J22" i="91"/>
  <c r="J24" i="91" s="1"/>
  <c r="J25" i="91" s="1"/>
  <c r="K22" i="91"/>
  <c r="K24" i="91" s="1"/>
  <c r="K25" i="91" s="1"/>
  <c r="L22" i="91"/>
  <c r="L24" i="91" s="1"/>
  <c r="L25" i="91" s="1"/>
  <c r="M24" i="91"/>
  <c r="D22" i="91"/>
  <c r="D24" i="91" s="1"/>
  <c r="D25" i="91" s="1"/>
  <c r="O7" i="91" l="1"/>
  <c r="O8" i="91"/>
  <c r="M26" i="90"/>
  <c r="O9" i="91"/>
  <c r="O13" i="91"/>
  <c r="O17" i="91"/>
  <c r="O21" i="91"/>
  <c r="O11" i="91"/>
  <c r="O15" i="91"/>
  <c r="O23" i="91"/>
  <c r="O16" i="91"/>
  <c r="O10" i="91"/>
  <c r="O14" i="91"/>
  <c r="O18" i="91"/>
  <c r="O19" i="91"/>
  <c r="M25" i="91"/>
  <c r="O20" i="91"/>
  <c r="O12" i="91"/>
  <c r="O24" i="91"/>
  <c r="O22" i="91"/>
  <c r="M27" i="90" l="1"/>
  <c r="P8" i="91"/>
  <c r="P12" i="91"/>
  <c r="P16" i="91"/>
  <c r="P20" i="91"/>
  <c r="O25" i="91"/>
  <c r="P18" i="91"/>
  <c r="P15" i="91"/>
  <c r="P23" i="91"/>
  <c r="P9" i="91"/>
  <c r="P13" i="91"/>
  <c r="P17" i="91"/>
  <c r="P21" i="91"/>
  <c r="P25" i="91"/>
  <c r="P14" i="91"/>
  <c r="P7" i="91"/>
  <c r="P11" i="91"/>
  <c r="P10" i="91"/>
  <c r="P19" i="91"/>
  <c r="P22" i="91"/>
  <c r="P24" i="91"/>
  <c r="I25" i="45" l="1"/>
  <c r="I26" i="45"/>
  <c r="I27" i="45"/>
  <c r="I28" i="45"/>
  <c r="I29" i="45"/>
  <c r="I30" i="45"/>
  <c r="I31" i="45"/>
  <c r="I32" i="45"/>
  <c r="I33" i="45"/>
  <c r="I34" i="45"/>
  <c r="I35" i="45"/>
  <c r="I36" i="45"/>
  <c r="I37" i="45"/>
  <c r="I38" i="45"/>
  <c r="I39" i="45"/>
  <c r="I40" i="45"/>
  <c r="I41" i="45"/>
  <c r="I42" i="45"/>
  <c r="I43" i="45"/>
  <c r="I44" i="45"/>
  <c r="I45" i="45"/>
  <c r="I24" i="45"/>
  <c r="G11" i="85" l="1"/>
  <c r="G8" i="85"/>
  <c r="G7" i="85"/>
  <c r="G10" i="85"/>
  <c r="G15" i="85"/>
  <c r="G12" i="85"/>
  <c r="G13" i="85"/>
  <c r="G14" i="85"/>
  <c r="E12" i="85"/>
  <c r="E14" i="85"/>
  <c r="E11" i="85"/>
  <c r="E10" i="85"/>
  <c r="E13" i="85"/>
  <c r="E7" i="85"/>
  <c r="E15" i="85"/>
  <c r="E8" i="85"/>
</calcChain>
</file>

<file path=xl/sharedStrings.xml><?xml version="1.0" encoding="utf-8"?>
<sst xmlns="http://schemas.openxmlformats.org/spreadsheetml/2006/main" count="3060" uniqueCount="521">
  <si>
    <t>Regionernas ekonomi</t>
  </si>
  <si>
    <t>Tandvård</t>
  </si>
  <si>
    <t>Kostnader för hälso- och sjukvård respektive regional utveckling</t>
  </si>
  <si>
    <t>Övrig hälso- och sjukvård</t>
  </si>
  <si>
    <t>Hälso- och sjukvård</t>
  </si>
  <si>
    <t>Läkemedel</t>
  </si>
  <si>
    <t>Vårdplatser</t>
  </si>
  <si>
    <t>Regional utveckling</t>
  </si>
  <si>
    <t>Primärvård</t>
  </si>
  <si>
    <t>Trafik och infrastruktur, samt allmän regional utveckling</t>
  </si>
  <si>
    <t>Vårdcentraler</t>
  </si>
  <si>
    <t>Utbildning och kultur</t>
  </si>
  <si>
    <t>Specialiserad somatisk vård</t>
  </si>
  <si>
    <t>Specialiserad psykiatrisk vård</t>
  </si>
  <si>
    <t>Innehåll</t>
  </si>
  <si>
    <t>Besök personalkategori</t>
  </si>
  <si>
    <t>Kontakter per område</t>
  </si>
  <si>
    <t>Besökstyper</t>
  </si>
  <si>
    <t>Besök per inv.</t>
  </si>
  <si>
    <t>Besöksutveckling</t>
  </si>
  <si>
    <t>Besöksförändring</t>
  </si>
  <si>
    <t>Nettokostnad per inv.</t>
  </si>
  <si>
    <t>Läkare</t>
  </si>
  <si>
    <t>Mottagningsbesök (och hembesök)</t>
  </si>
  <si>
    <t>Hemsjukvårdsbesök</t>
  </si>
  <si>
    <t>Andel i privat regi</t>
  </si>
  <si>
    <t>Totalt</t>
  </si>
  <si>
    <t>Hälso- och sjukvård totalt</t>
  </si>
  <si>
    <t>Summa</t>
  </si>
  <si>
    <t>Annan personalkategori</t>
  </si>
  <si>
    <t>därav allmänläkarvård</t>
  </si>
  <si>
    <t>därav barnhälsovård</t>
  </si>
  <si>
    <t>därav mödrahälsovård</t>
  </si>
  <si>
    <t>därav funktionshinder- och hjälpmedelsverksamhet</t>
  </si>
  <si>
    <t>OLIKA KONTAKTTYPER I HÄLSO- OCH SJUKVÅRDEN</t>
  </si>
  <si>
    <t>Distanskontakt</t>
  </si>
  <si>
    <t>Annan personal än läkare</t>
  </si>
  <si>
    <t>Totalsumma</t>
  </si>
  <si>
    <t>Blekinge</t>
  </si>
  <si>
    <t>Dalarna</t>
  </si>
  <si>
    <t>Gotland</t>
  </si>
  <si>
    <t>Gävleborg</t>
  </si>
  <si>
    <t>Halland</t>
  </si>
  <si>
    <t>Jämtland Härjedalen</t>
  </si>
  <si>
    <t>Jönköping</t>
  </si>
  <si>
    <t>Kalmar</t>
  </si>
  <si>
    <t>Kronoberg</t>
  </si>
  <si>
    <t>Norrbotten</t>
  </si>
  <si>
    <t>Skåne</t>
  </si>
  <si>
    <t>Stockholm</t>
  </si>
  <si>
    <t>Sörmland</t>
  </si>
  <si>
    <t>Uppsala</t>
  </si>
  <si>
    <t>Värmland</t>
  </si>
  <si>
    <t>Västerbotten</t>
  </si>
  <si>
    <t>Västernorrland</t>
  </si>
  <si>
    <t>Västmanland</t>
  </si>
  <si>
    <t>Västra Götaland</t>
  </si>
  <si>
    <t>Örebro</t>
  </si>
  <si>
    <t>Östergötland</t>
  </si>
  <si>
    <t>Region</t>
  </si>
  <si>
    <t>Riket</t>
  </si>
  <si>
    <t>2014</t>
  </si>
  <si>
    <t>2015</t>
  </si>
  <si>
    <t>2016</t>
  </si>
  <si>
    <t>2017</t>
  </si>
  <si>
    <t>2018</t>
  </si>
  <si>
    <t>2019</t>
  </si>
  <si>
    <t>Läkare totalt</t>
  </si>
  <si>
    <t>Annan personal totalt</t>
  </si>
  <si>
    <t>Procentuell förändring</t>
  </si>
  <si>
    <t>Antal besök samt procentuell förändring</t>
  </si>
  <si>
    <t>LÄKARE</t>
  </si>
  <si>
    <t>ANNAN PERSONAL ÄN LÄKARE</t>
  </si>
  <si>
    <t>FÖRÄNDRING AV BESÖKEN I HÄLSO- OCH SJUKVÅRDEN 2015-2019</t>
  </si>
  <si>
    <t>Besöken består av mottagningsbesök, hembesök, hemsjukvårdsbesök och dagsjukvårdsbesök.</t>
  </si>
  <si>
    <t>År</t>
  </si>
  <si>
    <t>2006</t>
  </si>
  <si>
    <t>2007</t>
  </si>
  <si>
    <t>2008</t>
  </si>
  <si>
    <t>2009</t>
  </si>
  <si>
    <t>2010</t>
  </si>
  <si>
    <t>2011</t>
  </si>
  <si>
    <t>2012</t>
  </si>
  <si>
    <t>2013</t>
  </si>
  <si>
    <t xml:space="preserve">GENOMSNITTLIGT ANTAL DISPONIBLA VÅRDPLATSER EFTER VERKSAMHETSOMRÅDE </t>
  </si>
  <si>
    <t>Vårdplatser per 1000 inv</t>
  </si>
  <si>
    <t>Vårdplatser vid enheter drivna av huvudmännen</t>
  </si>
  <si>
    <t>varav:</t>
  </si>
  <si>
    <t>därav geriatrisk vård</t>
  </si>
  <si>
    <t>därav medicin</t>
  </si>
  <si>
    <t>därav kirurgi</t>
  </si>
  <si>
    <t>därav övrigt</t>
  </si>
  <si>
    <t>Vårdplatser vid företag, stiftelser o liknande</t>
  </si>
  <si>
    <t>TOTALT</t>
  </si>
  <si>
    <t>Platser på patienthotell</t>
  </si>
  <si>
    <t>Nettokostnader i primärvården</t>
  </si>
  <si>
    <t>Kostnader och intäkter i primärvården</t>
  </si>
  <si>
    <t>Nettokostnader per invånare för primärvården</t>
  </si>
  <si>
    <t>Besök och distanskontakter i primärvården per delområde</t>
  </si>
  <si>
    <t>Allmänläkarvård</t>
  </si>
  <si>
    <t>Sjuksköterskevård</t>
  </si>
  <si>
    <t>Mödrahälsovård</t>
  </si>
  <si>
    <t>Barnhälsovård</t>
  </si>
  <si>
    <t>Fysio- och arbetsterapi</t>
  </si>
  <si>
    <t>Primärvårdsansluten hemsjukvård</t>
  </si>
  <si>
    <t>Övrig primärvård</t>
  </si>
  <si>
    <t>Sluten primärvård</t>
  </si>
  <si>
    <t>Distanskontakter per 1 000 inv</t>
  </si>
  <si>
    <t>Allmänläkarvård inkl. jourverksamhet</t>
  </si>
  <si>
    <t>Fysioterapi och arbetsterapi</t>
  </si>
  <si>
    <t>Sjuksköterskevård inkl. jourverksamhet</t>
  </si>
  <si>
    <t>Besök</t>
  </si>
  <si>
    <t>Besök per 1 000 inv.</t>
  </si>
  <si>
    <t>varav hembesök*</t>
  </si>
  <si>
    <t>Hembesök</t>
  </si>
  <si>
    <t>Hembesök per 1 000 inv.</t>
  </si>
  <si>
    <t>Summa besök</t>
  </si>
  <si>
    <t>ANDRA PERSOANLKATEGORIER</t>
  </si>
  <si>
    <t>Distans-kontakter</t>
  </si>
  <si>
    <t>I besöken ingår mottagningsbesök, hembesök, hemsjukvårdsbesök.</t>
  </si>
  <si>
    <t>Därtill distanskontakter</t>
  </si>
  <si>
    <t>VÅRDTILLFÄLLEN I SLUTEN PRIMÄRVÅRD</t>
  </si>
  <si>
    <t>Egen/annan produktion</t>
  </si>
  <si>
    <t>Offentlig regi</t>
  </si>
  <si>
    <t>Privat regi</t>
  </si>
  <si>
    <t>Nettokostnader i den specialiserade somatiska vården</t>
  </si>
  <si>
    <t>Kostnader och intäkter för den specialiserade somatiska vården</t>
  </si>
  <si>
    <t>Nettokostnader per invånare i den somatiska specialistvården</t>
  </si>
  <si>
    <t>Specialiserad somatisk mottagningsverksamhet</t>
  </si>
  <si>
    <t>Specialiserad somatisk dagsjukvård</t>
  </si>
  <si>
    <t>Specialiserad somatisk hemsjukvård</t>
  </si>
  <si>
    <t xml:space="preserve">Nettokostnader i den psykiatriska specialistvården </t>
  </si>
  <si>
    <t>Kostnader och intäkter för den specialiserade psykiatriska vården</t>
  </si>
  <si>
    <t xml:space="preserve">Nettokostnader per invånare för den specialiserade psykiatriska vården </t>
  </si>
  <si>
    <t>Psykiatrisk mottagningsverksamhet</t>
  </si>
  <si>
    <t xml:space="preserve">Psykiatrisk dagsjukvård </t>
  </si>
  <si>
    <t xml:space="preserve">Nettokostnader för tandvård </t>
  </si>
  <si>
    <t xml:space="preserve">Kostnader och intäkter för tandvård </t>
  </si>
  <si>
    <t>Nettokostnader per invånare för tandvården</t>
  </si>
  <si>
    <t xml:space="preserve">Tandvård </t>
  </si>
  <si>
    <t xml:space="preserve">Nettokostnader för övrig hälso- och sjukvård </t>
  </si>
  <si>
    <t>Kostnader och intäkter för övrig hälso- och sjukvård</t>
  </si>
  <si>
    <t>Nettokostnader per invånare för övrig hälso- och sjukvård</t>
  </si>
  <si>
    <t xml:space="preserve">Kostnader för läkemedel inom läkemedelsförmånen per invånare </t>
  </si>
  <si>
    <t xml:space="preserve">Kostnader för rekvisitionsläkemedel per invånare </t>
  </si>
  <si>
    <t xml:space="preserve">Kostnader och intäkter för regional utveckling </t>
  </si>
  <si>
    <t>Nettokostnader för regional utveckling i procent</t>
  </si>
  <si>
    <t xml:space="preserve">Nettokostnader per invånare för regional utveckling </t>
  </si>
  <si>
    <t xml:space="preserve">Nettokostnader för trafik och infrastruktur samt regional utveckling </t>
  </si>
  <si>
    <t xml:space="preserve">Kostnader och intäkter för trafik och infrastruktur samt regional utveckling </t>
  </si>
  <si>
    <t xml:space="preserve">Nettokostnader för utbildning och kultur </t>
  </si>
  <si>
    <t xml:space="preserve">Kostnader och intäkter för utbildning </t>
  </si>
  <si>
    <t xml:space="preserve">Kostnader och intäkter för kultur </t>
  </si>
  <si>
    <t xml:space="preserve">Under regional utveckling redovisas trafik och infrastruktur, allmän regional utveckling, kultur och utbildning. Arbetet inom regional utveckling sker ofta i nära samverkan  med bl a näringsliv och kommuner. Gemensam finansiering är vanlig.
</t>
  </si>
  <si>
    <t>Resultaträkning</t>
  </si>
  <si>
    <t>Balansräkning</t>
  </si>
  <si>
    <t>Kostnad efter kostnadsslag</t>
  </si>
  <si>
    <t>Intäkt efter intäktsslag</t>
  </si>
  <si>
    <t>Kostnader och intäkter</t>
  </si>
  <si>
    <t xml:space="preserve">Nettokostnad per område </t>
  </si>
  <si>
    <t xml:space="preserve">Nettokostnad per invånare för hälso- och sjukvård samt regional utveckling </t>
  </si>
  <si>
    <t>Verksamhetens kostnader</t>
  </si>
  <si>
    <t>Verksamhetens intäkter</t>
  </si>
  <si>
    <t>Avskrivningar och nedskrivningar</t>
  </si>
  <si>
    <t>Nettokostnad</t>
  </si>
  <si>
    <t>Skatteintäkter</t>
  </si>
  <si>
    <t>Generella statsbidrag</t>
  </si>
  <si>
    <t>Finansnetto</t>
  </si>
  <si>
    <t>Årets resultat</t>
  </si>
  <si>
    <t>Inkl. Region Gotland. Samtliga förvaltningsenheter ingår (ej koncernen). För åren 2014 och 2015 ingår återbetalning från AFA försäkringar.</t>
  </si>
  <si>
    <t>RESULTATRÄKNING</t>
  </si>
  <si>
    <t>Miljoner kr.</t>
  </si>
  <si>
    <t>Anläggningstillgångar</t>
  </si>
  <si>
    <t>Bidrag till infrastruktur</t>
  </si>
  <si>
    <t>Omsättningstillgångar</t>
  </si>
  <si>
    <t>Eget kapital</t>
  </si>
  <si>
    <t>Avsättningar</t>
  </si>
  <si>
    <t>Långfristiga skulder</t>
  </si>
  <si>
    <t>Kortfristiga skulder</t>
  </si>
  <si>
    <t>BALANSRÄKNING</t>
  </si>
  <si>
    <t>Tillgångar</t>
  </si>
  <si>
    <t>Skulder, avsättningar och eget kapital</t>
  </si>
  <si>
    <t>Soliditet</t>
  </si>
  <si>
    <t>Pensionsförmåner intjänade före 1998</t>
  </si>
  <si>
    <t>Miljoner, kr</t>
  </si>
  <si>
    <t>Inkl. Region Gotland. I pensionsförmånerna ingår löneskatt, dessa redovisas inom linjen</t>
  </si>
  <si>
    <t>Köp av verksamhet</t>
  </si>
  <si>
    <t>Lämnade bidrag</t>
  </si>
  <si>
    <t>Material</t>
  </si>
  <si>
    <t>Tjänster</t>
  </si>
  <si>
    <t>Löner (exkl. skattefria ersättningar)</t>
  </si>
  <si>
    <t>Övriga personalkostnader (inkl. utbetalda pensioner)</t>
  </si>
  <si>
    <t>därav från regioner</t>
  </si>
  <si>
    <t>därav till trafik och infrastruktur</t>
  </si>
  <si>
    <t>varav läkemedel, sjukvårdsartiklar och medicinskt material</t>
  </si>
  <si>
    <t>därav läkemedel inom läkemedelsförmånen</t>
  </si>
  <si>
    <t>varav köp av verksamhetsanslutna tjänster</t>
  </si>
  <si>
    <t>Nedskrivning och förlust vid avyttring</t>
  </si>
  <si>
    <t>Verksamhetens kostnader exkl. avskrivningar</t>
  </si>
  <si>
    <t>Avskrivningar</t>
  </si>
  <si>
    <t>Verksamhetens kostnader inkl. avskrivningar</t>
  </si>
  <si>
    <t>Kostnader utanför verksamhetsresultatet</t>
  </si>
  <si>
    <t>Kostnader totalt</t>
  </si>
  <si>
    <t>därav från regioner och kommuner</t>
  </si>
  <si>
    <t>exkl. köp från andra regioner och kommuner</t>
  </si>
  <si>
    <t>KOSTNAD EFTER KOSTNADSSLAG</t>
  </si>
  <si>
    <t>Miljoner kr</t>
  </si>
  <si>
    <t>Intäkter i form av avgifter</t>
  </si>
  <si>
    <t>därav öppenvård</t>
  </si>
  <si>
    <t>därav slutenvård</t>
  </si>
  <si>
    <t>därav hemsjukvård</t>
  </si>
  <si>
    <t>därav tandvård</t>
  </si>
  <si>
    <t>därav biljettintäkter i trafiken</t>
  </si>
  <si>
    <t>därav övriga avgifter</t>
  </si>
  <si>
    <t>Försäljning av verksamhet</t>
  </si>
  <si>
    <t>därav till regioner</t>
  </si>
  <si>
    <t>Försäljning av tjänster</t>
  </si>
  <si>
    <t>Försäljning av material och varor</t>
  </si>
  <si>
    <t>Erhållna bidrag</t>
  </si>
  <si>
    <t>därav specialdestinerade statsbidrag</t>
  </si>
  <si>
    <t>Övriga intäkter</t>
  </si>
  <si>
    <t>Verksamhetens intäkter exkl interna intäkter</t>
  </si>
  <si>
    <t>Intäkter utanför verksamhetsresultatet</t>
  </si>
  <si>
    <t>därav skatteintäkter</t>
  </si>
  <si>
    <t>därav generella statsbidrag</t>
  </si>
  <si>
    <t>därav ränteintäkter</t>
  </si>
  <si>
    <t>Totala intäkter</t>
  </si>
  <si>
    <t>Exkl försäljning till regioner</t>
  </si>
  <si>
    <t>INTÄKTER EFTER INTÄKTSSLAG</t>
  </si>
  <si>
    <t>Område</t>
  </si>
  <si>
    <t>Externa kostnader</t>
  </si>
  <si>
    <t>Interna kostnader</t>
  </si>
  <si>
    <t>Externa intäkter</t>
  </si>
  <si>
    <t>Interna intäkter</t>
  </si>
  <si>
    <t>Politisk verksamhet</t>
  </si>
  <si>
    <t>Hälso- och sjukvård Summa</t>
  </si>
  <si>
    <t>Utbildning</t>
  </si>
  <si>
    <t>Kultur</t>
  </si>
  <si>
    <t>Trafik och infrastruktur</t>
  </si>
  <si>
    <t>Allmän regional utveckling</t>
  </si>
  <si>
    <t>Regional utveckling Summa</t>
  </si>
  <si>
    <t>Serviceverksamheter</t>
  </si>
  <si>
    <t>Jämförelsestörande poster</t>
  </si>
  <si>
    <t>Netto-kostnad*</t>
  </si>
  <si>
    <t>Övrigt</t>
  </si>
  <si>
    <t>Finansiering utanför verksamheten</t>
  </si>
  <si>
    <t>Finansiella intäkter och kostnader</t>
  </si>
  <si>
    <t>extraordinära kostnader och intäkter</t>
  </si>
  <si>
    <t>Läkemedelsförmånen</t>
  </si>
  <si>
    <t>Summa verksamhet</t>
  </si>
  <si>
    <t>*För Region Gotland redovisas endast nettokostnader för hälso- och sjukvård</t>
  </si>
  <si>
    <t>Nettokostnad exkl läkemedel inom förmånen</t>
  </si>
  <si>
    <t>Psykiatrisk heldygnsvård</t>
  </si>
  <si>
    <t>Somatisk sluten vård</t>
  </si>
  <si>
    <t>Specialiserad psykiatrisk öppenvård</t>
  </si>
  <si>
    <t>Specialiserad somatisk öppenvård</t>
  </si>
  <si>
    <t>Övrig hälso- och sjukvård inkl. politisk verksamhet</t>
  </si>
  <si>
    <t>Politisk verksamhet för H&amp;S</t>
  </si>
  <si>
    <t>Politisk verksamhet för regional utveckling</t>
  </si>
  <si>
    <t>Övrig regional utveckling</t>
  </si>
  <si>
    <t>Riket exkl Gotland</t>
  </si>
  <si>
    <t>Löner exkl. skattefria ersättningar</t>
  </si>
  <si>
    <t>Övriga personalkostnader exkl. konto 446 (utbetalda pensioner)</t>
  </si>
  <si>
    <t>Material och tjänster</t>
  </si>
  <si>
    <t>därav läkemedel inom förmånen</t>
  </si>
  <si>
    <t>Avskrivningar, nedskrivningar och förlust vid avyttring</t>
  </si>
  <si>
    <t>Verksamhetens externa kostnader</t>
  </si>
  <si>
    <t>exkl. köp från regioner</t>
  </si>
  <si>
    <t>Nettokostnad exkl. läkemedel inom förmånen</t>
  </si>
  <si>
    <t>Patientavgifter och andra avgifter</t>
  </si>
  <si>
    <t>Verksamhetens externa intäkter</t>
  </si>
  <si>
    <t>Exkl. försäljning till regioner</t>
  </si>
  <si>
    <t>Hälso- och sjukvård inkl. tandvård, miljoner kr.</t>
  </si>
  <si>
    <t>Material och tjänster exkl läkemedel inom förmånen</t>
  </si>
  <si>
    <t>exkl köp från regioner</t>
  </si>
  <si>
    <t>Kostnads och intäktsslag, miljoner kr</t>
  </si>
  <si>
    <t>exkl försäljning till regioner</t>
  </si>
  <si>
    <t xml:space="preserve">Kostnader &amp; intäkter </t>
  </si>
  <si>
    <t>KOSTNADER OCH INTÄKTER</t>
  </si>
  <si>
    <t>Nettokostnader efter område</t>
  </si>
  <si>
    <t>Delområde</t>
  </si>
  <si>
    <t>Läkemedel inom förmånen</t>
  </si>
  <si>
    <t>Psykiatrisk dagsjukvård</t>
  </si>
  <si>
    <t>Psykiatrisk hemsjukvård</t>
  </si>
  <si>
    <t>Somatisk dagsjukvård</t>
  </si>
  <si>
    <t>Somatisk hemsjukvård</t>
  </si>
  <si>
    <t>Somatisk mottagningsverksamhet</t>
  </si>
  <si>
    <t>Specialiserad somatisk sluten vård</t>
  </si>
  <si>
    <t>Specialiserad psykiatrisk heldygnsvård</t>
  </si>
  <si>
    <t>Specialiserad somatisk slutenvård</t>
  </si>
  <si>
    <t>Genomsnitt för riket</t>
  </si>
  <si>
    <t>Sjukgymnastik och Arbetsterapi</t>
  </si>
  <si>
    <t>Allmäntandvård</t>
  </si>
  <si>
    <t>Specialisttandvård</t>
  </si>
  <si>
    <t>Ambulans- och sjuktransporter</t>
  </si>
  <si>
    <t>Folkhälsofrågor</t>
  </si>
  <si>
    <t>FoU avseende hälso- och sjukvård</t>
  </si>
  <si>
    <t>Funktionshinder- och hjälpmedelsverksamhet</t>
  </si>
  <si>
    <t>Sjukresor</t>
  </si>
  <si>
    <t>Social verksamhet</t>
  </si>
  <si>
    <t>Miljoner kronor</t>
  </si>
  <si>
    <t>Procent</t>
  </si>
  <si>
    <t xml:space="preserve">Här ingår ambulans- och sjuktransporter, sjukresor, funktionshinders- och hjälpmedelsverksamhet, social verksamhet, folkhälsofrågor, FoU samt övrigt som inte redovisas under något annat område. 
Under funktionshinders-/hjälpmedelsverksamhet ingår bl a kostnader för hjälpmedelscentraler och ortopedteknisk verksamhet. Under social verksamhet redovisas barn- och ungdomsvård. Här redovisas även stöd enligt lagen om stöd och service till vissa funktionshindrade (LSS).
</t>
  </si>
  <si>
    <t>NETTOKOSTNADER FÖR ÖVRIG HÄLSO- OCH SJUKVÅRD EFTER OMRÅDE</t>
  </si>
  <si>
    <t>exklusive läkemedel inom förmånen</t>
  </si>
  <si>
    <t>Den specialiserade psykiatriska vården omfattar sluten och öppen vård, specialiserade insatser vid psykisk sjukdom/psykisk funktionsnedsättning. Området omfattar allmän psykiatri, barn- och ungdomspsykiatri, rättspsykiatri och beroendevård.</t>
  </si>
  <si>
    <t>NETTOKOSTNAD I DEN PSYKIATRISKA SPECIALISTVÅRDEN EFTER OMRÅDE</t>
  </si>
  <si>
    <t>exklusive kostnader för läkemedel inom förmånen</t>
  </si>
  <si>
    <t>NETTOKOSTNADER I DEN SPECIALISERADE SOMATISKA VÅRDEN EFTER OMRÅDE</t>
  </si>
  <si>
    <t>NETTOKOSTNAD FÖR TANDVÅRD EFTER OMRÅDE</t>
  </si>
  <si>
    <t>NETTOKOSTNADER I PRIMÄRVÅRDEN EFTER OMRÅDE</t>
  </si>
  <si>
    <t>Inklusive kostnader för läkemedelsförmånen</t>
  </si>
  <si>
    <t>NETTOKOSTNADER PER INVÅNARE FÖR PRIMÄRVÅRDEN</t>
  </si>
  <si>
    <t xml:space="preserve">NETTOKOSTNADER PER INVÅNARE FÖR DEN SPECIALISERADE PSYKIATRISKA VÅRDEN </t>
  </si>
  <si>
    <t>Inklusive kostnader för läkemedel inom förmånen</t>
  </si>
  <si>
    <t>NETTOKOSTNADER PER INVÅNARE FÖR ÖVRIG HÄLSO- OCH SJUKVÅRD</t>
  </si>
  <si>
    <t xml:space="preserve">NETTOKOSTNADER PER INVÅNARE FÖR REGIONAL UTVECKLING </t>
  </si>
  <si>
    <t>Läkemedelskostnader inom förmånen</t>
  </si>
  <si>
    <t xml:space="preserve">KOSTNADER FÖR LÄKEMEDEL INOM LÄKEMEDELSFÖRMÅNEN PER INVÅNARE </t>
  </si>
  <si>
    <t xml:space="preserve">KOSTNADER FÖR REKVISITIONSLÄKEMEDEL PER INVÅNARE </t>
  </si>
  <si>
    <t>Läkare inkl AT/ST</t>
  </si>
  <si>
    <t>Arbetsterapeut</t>
  </si>
  <si>
    <t>Sjuksköterska</t>
  </si>
  <si>
    <t>Undersköterska</t>
  </si>
  <si>
    <t>Övriga</t>
  </si>
  <si>
    <t>Mottagningsbesök</t>
  </si>
  <si>
    <t>Distanskontakter</t>
  </si>
  <si>
    <t>Folkmängden</t>
  </si>
  <si>
    <t>Andel besök i privat regi</t>
  </si>
  <si>
    <t>inkl AT/ST</t>
  </si>
  <si>
    <t>ALLMÄNLÄKARVÅRD</t>
  </si>
  <si>
    <t>SJUKSKÖTERSKEVÅRD</t>
  </si>
  <si>
    <t>MÖDRAHÄLSOVÅRD</t>
  </si>
  <si>
    <t>BARNHÄLSOVÅRD</t>
  </si>
  <si>
    <t>FYSIO- OCH ARBETSTERAPI</t>
  </si>
  <si>
    <t>Hemsjukvårdsbesök särskilt boende</t>
  </si>
  <si>
    <t>ÖVRIG PRIMÄRVÅRD</t>
  </si>
  <si>
    <t>PRIMÄRVÅRDSANSLUTEN HEMSJUKVÅRD</t>
  </si>
  <si>
    <t>Viktade besök  (exkl distanskontakter)</t>
  </si>
  <si>
    <t>Kostnad, miljoner kr</t>
  </si>
  <si>
    <t>SOMATISK DAGSJUKVÅRD</t>
  </si>
  <si>
    <t>SOMATISK HEMSJUKVÅRD</t>
  </si>
  <si>
    <t>SOMATISK MOTTAGNINGSVERKSAMHET</t>
  </si>
  <si>
    <t>PSYKIATRISK MOTTAGNINGSVERKSAMHET</t>
  </si>
  <si>
    <t>PSYKIATRISK DAGSJUKVÅRD</t>
  </si>
  <si>
    <t>Allmäntandvård barn och ungdomar</t>
  </si>
  <si>
    <t>Allmäntandvård, vuxna</t>
  </si>
  <si>
    <t>Specialist-tandvård</t>
  </si>
  <si>
    <t>Kostnad per invånare*</t>
  </si>
  <si>
    <t>Befolkning vuxna*</t>
  </si>
  <si>
    <t>Nödvändig tandvård</t>
  </si>
  <si>
    <t>Tandvård som ett led i sjukdomsbehandling</t>
  </si>
  <si>
    <t>Tandvård vid långvarig sjukdom eller funktionsnedsättning</t>
  </si>
  <si>
    <t>Uppsökande verksamhet, munhälsobedömning</t>
  </si>
  <si>
    <t>TANDVÅRD</t>
  </si>
  <si>
    <t>Antal listade barn och ungdomar</t>
  </si>
  <si>
    <t>Regionernas tandvårdsstöd totalt 2019</t>
  </si>
  <si>
    <t>Kostnads- och intäktsslag, miljoner kr</t>
  </si>
  <si>
    <t>REGIONAL UTVECKLING</t>
  </si>
  <si>
    <t>FoU avseende regional utveckling</t>
  </si>
  <si>
    <t>Interregional och internationell samverkan</t>
  </si>
  <si>
    <t>Lokal utveckling</t>
  </si>
  <si>
    <t>Näringsliv och turism</t>
  </si>
  <si>
    <t>Övrig allmän regional utveckling</t>
  </si>
  <si>
    <t>Teater- och musikverksamhet</t>
  </si>
  <si>
    <t>Politisk verks. avseende regional utveckling</t>
  </si>
  <si>
    <t>Infrastuktur</t>
  </si>
  <si>
    <t>Trafik</t>
  </si>
  <si>
    <t>Folkhögskolverksamhet</t>
  </si>
  <si>
    <t>Gymnasieverksamhet</t>
  </si>
  <si>
    <t>Högskoleverksamhet</t>
  </si>
  <si>
    <t>Övrig utbildningsv</t>
  </si>
  <si>
    <t>2019 %</t>
  </si>
  <si>
    <t>varav trafik</t>
  </si>
  <si>
    <t>därav färdtjänst</t>
  </si>
  <si>
    <t>%</t>
  </si>
  <si>
    <t>miljoner, kr</t>
  </si>
  <si>
    <t>Summa trafik, infrastruktur och regional utveckling</t>
  </si>
  <si>
    <t xml:space="preserve">NETTOKOSTNADER FÖR TRAFIK OCH INFRASTRUKTUR SAMT REGIONAL UTVECKLING </t>
  </si>
  <si>
    <t xml:space="preserve">KOSTNADER OCH INTÄKTER FÖR TRAFIK OCH INFRASTRUKTUR SAMT REGIONAL UTVECKLING </t>
  </si>
  <si>
    <t>därav trafik</t>
  </si>
  <si>
    <t>Kultur summa</t>
  </si>
  <si>
    <t>Utbildning summa</t>
  </si>
  <si>
    <t>miljoner kr</t>
  </si>
  <si>
    <t>Summa utbildning och kultur</t>
  </si>
  <si>
    <t xml:space="preserve">NETTOKOSTNADER FÖR UTBILDNING OCH KULTUR </t>
  </si>
  <si>
    <t xml:space="preserve">KOSTNADER OCH INTÄKTER FÖR UTBILDNING </t>
  </si>
  <si>
    <t xml:space="preserve">KOSTNADER OCH INTÄKTER FÖR KULTUR </t>
  </si>
  <si>
    <t xml:space="preserve">Nettokostnad </t>
  </si>
  <si>
    <t>REGIONERNAS EKONOMI</t>
  </si>
  <si>
    <t>Exkl. Gotland</t>
  </si>
  <si>
    <r>
      <t xml:space="preserve">All verksamhet som huvudmannen finansierar redovisas, oavsett organisations- och driftform.
Regionerna ansvarar för uppgifter som är gemensamma för stora geografiska områden och som ofta kräver stora ekonomiska resurser. Till exempel hälso- och sjukvården, kultur, kollektivtrafik och att stärka regionernas tillväxt och utveckling.
</t>
    </r>
    <r>
      <rPr>
        <b/>
        <sz val="11"/>
        <color theme="1"/>
        <rFont val="Calibri"/>
        <family val="2"/>
        <scheme val="minor"/>
      </rPr>
      <t xml:space="preserve">
Regioners obligatoriska uppgifter</t>
    </r>
    <r>
      <rPr>
        <sz val="11"/>
        <color theme="1"/>
        <rFont val="Calibri"/>
        <family val="2"/>
        <scheme val="minor"/>
      </rPr>
      <t xml:space="preserve">
Hälso- och sjukvård
Tandvård för barn och unga
Regionalt utvecklingsansvar
</t>
    </r>
    <r>
      <rPr>
        <b/>
        <sz val="11"/>
        <color theme="1"/>
        <rFont val="Calibri"/>
        <family val="2"/>
        <scheme val="minor"/>
      </rPr>
      <t xml:space="preserve">Frivilliga uppgifter
</t>
    </r>
    <r>
      <rPr>
        <sz val="11"/>
        <color theme="1"/>
        <rFont val="Calibri"/>
        <family val="2"/>
        <scheme val="minor"/>
      </rPr>
      <t xml:space="preserve">Kultur
Utbildning
Turism
</t>
    </r>
    <r>
      <rPr>
        <b/>
        <sz val="11"/>
        <color theme="1"/>
        <rFont val="Calibri"/>
        <family val="2"/>
        <scheme val="minor"/>
      </rPr>
      <t xml:space="preserve">
Gemensam, obligatorisk uppgift för kommuner och regioner</t>
    </r>
    <r>
      <rPr>
        <sz val="11"/>
        <color theme="1"/>
        <rFont val="Calibri"/>
        <family val="2"/>
        <scheme val="minor"/>
      </rPr>
      <t xml:space="preserve">
Regional och lokal kollektivtrafik</t>
    </r>
  </si>
  <si>
    <t>PRIMÄRVÅRD</t>
  </si>
  <si>
    <t>SPECIALISERAD SOMATISK VÅRD</t>
  </si>
  <si>
    <t>SPECIALISERAD PSYKIATRISK VÅRD</t>
  </si>
  <si>
    <t>ÖVRIG HÄLSO- OCH SJUKVÅRD</t>
  </si>
  <si>
    <t>Övrig hälso- och sjukvård*</t>
  </si>
  <si>
    <t>Övriga tekniska platser*</t>
  </si>
  <si>
    <t>Exkl. region Gotland</t>
  </si>
  <si>
    <t>Inkl. region Gotland</t>
  </si>
  <si>
    <t>Viktade besök  (exkl distanskontakter)*</t>
  </si>
  <si>
    <t>Exkl region Gotland</t>
  </si>
  <si>
    <t>*</t>
  </si>
  <si>
    <t>*Samma person kan vara patient inom flera områden. Gränsen för fri tandvård till barn och ungdomar höjdes mellan 2018 och 2019.</t>
  </si>
  <si>
    <t>Patienter* Allmäntandvård och specialisttandvård 2019</t>
  </si>
  <si>
    <t>Exkl. Region Gotland</t>
  </si>
  <si>
    <r>
      <t xml:space="preserve">Läkemedel förskrivs antingen på recept eller ordineras på rekvisition. Någon skarp gräns mellan vilka läkemedel som förskrivs på recept eller ordineras finns inte. En patient kan få samma läkemedel distribuerat på olika sätt vid olika tillfällen och hos olika vårdgivare. 
</t>
    </r>
    <r>
      <rPr>
        <b/>
        <sz val="11"/>
        <color theme="1"/>
        <rFont val="Calibri"/>
        <family val="2"/>
        <scheme val="minor"/>
      </rPr>
      <t>Läkemedelsförmånen</t>
    </r>
    <r>
      <rPr>
        <sz val="11"/>
        <color theme="1"/>
        <rFont val="Calibri"/>
        <family val="2"/>
        <scheme val="minor"/>
      </rPr>
      <t xml:space="preserve"> regleras i lag om läkemedelsförmåner m.m. (2002:160) och reglerar skydd mot höga kostnader vid inköp av läkemedel som omfattas av förmånen. En särskild nämnd inom Tandvårds- och läkemedelsverket (TLV) beslutar om vilka läkemedel som ska ingå och till vilket pris. Receptet måste också vara försett med förskrivarens arbetsplatskod för att patienten ska få ta del av förmånen. Patienten betalar en del av kostnaden när apoteket expedierar läkemedlet, resten av kostnaden står regionen där patienten är bosatt för. Ett läkemedel som omfattas av läkemedelsförmånen ger rätt till högkostnadsskydd.
</t>
    </r>
    <r>
      <rPr>
        <b/>
        <sz val="11"/>
        <color theme="1"/>
        <rFont val="Calibri"/>
        <family val="2"/>
        <scheme val="minor"/>
      </rPr>
      <t xml:space="preserve">Rekvisitionsläkemedel </t>
    </r>
    <r>
      <rPr>
        <sz val="11"/>
        <color theme="1"/>
        <rFont val="Calibri"/>
        <family val="2"/>
        <scheme val="minor"/>
      </rPr>
      <t xml:space="preserve">utgörs till största delen av läkemedel som ges i den slutna vården, men förekommer även i öppenvården (specialiserad öppenvård, primärvård, tandvård). En stor del av rekvisitionsläkemedlen är preparat som har höga kostnader eller som används för att behandla allvarliga tillstånd.
</t>
    </r>
  </si>
  <si>
    <t>Exklusive kostnader för läkemedel inom tandvård.</t>
  </si>
  <si>
    <t>Läkemedelskostnader på rekvisition</t>
  </si>
  <si>
    <t>Einar Sjölund, einar.sjolund@skr.se</t>
  </si>
  <si>
    <t>Therese Ekdal, therese.ekdal@skr.se</t>
  </si>
  <si>
    <t xml:space="preserve">FÖRORD </t>
  </si>
  <si>
    <t>UPPLYSNINGAR OM INNEHÅLLET</t>
  </si>
  <si>
    <t>KOSTNADER FÖR HÄLSO- OCH SJUKVÅRD RESPEKTIVE REGIONAL UTVECKLING</t>
  </si>
  <si>
    <t>Under övrig hälso- och sjukvård redovisas ambulans- och sjuktransporter, sjukresor, funktionshinders- och hjälpmedelsverksamhet, social verksamhet, folkhälsofrågor, FoU samt övrigt som inte redovisas under något annat område.
Under funktionshinders-/hjälpmedelsverksamhet redovisas bl a kostnader för hjälpmedelscentraler 
(t ex hörcentraler, syncentraler, instrumentverkstäder) och ortopedisk verksamhet.
Under social verksamhet redovisas barn och ungdomsvård samt insatser i form av rådgivning och annat personligt stöd enligt lagen om stöd  och service till vissa funktionshindrade (LSS).
I FoU ingår forskning och utveckling som framförallt bedrivs inom de medicinska fakulteterna. Kostnaderna kan vara svåra att särskilja då verksamheten ofta är nära integrerad med den kliniska verksamheten. Den kliniska forskningen vid undervisningssjukhusen är i princip statligt finansierad.</t>
  </si>
  <si>
    <t>LÄKEMEDEL</t>
  </si>
  <si>
    <t>TRAFIK OCH INFRASTRUKTUR, SAMT ALLMÄN REGIONAL UTVECKLING</t>
  </si>
  <si>
    <t>UTBILDNING OCH KULTUR</t>
  </si>
  <si>
    <t xml:space="preserve">Delområdet Allmänläkarvård (inklusive jour) omfattar all mottagningsverksamhet inklusive hembesök utfört av läkare som är specialist i allmänmedicin. </t>
  </si>
  <si>
    <t xml:space="preserve">Delområdet Sjuksköterskevård (inkl. jour) omfattar all mottagningsverksamhet inklusive hembesök, som bedrivs av sjuksköterskor för egna patienter. Sjuksköterskemottagningen omfattar såväl distriktssköterskemottagning som specialistmottagning för t ex astma-, diabetes- och hypertonipatienter.  Under delområdet redovisas även gynekologiska undersökningar och hälsokontroller samt preventivmedelsrådgivning som inte sker i anslutning till graviditet eller utförs på ungdomsmottagningar. Se vidare Mödrahälsovård respektive Övrig primärvård. </t>
  </si>
  <si>
    <t xml:space="preserve">Delområdet Mödrahälsovård omfattar mottagningsverksamhet inklusive hembesök. Här ingår gynekologiska undersökningar och hälsokontroller av gravida kvinnor, för- och eftervård, samt preventivmedelsrådgivning i anslutning till graviditet.  Vid så kallad riskgraviditet finns specialistmödravård, som ska redovisas under området Specialiserad somatisk vård. Ungdomsmottagningsverksamhet ingår inte i detta delområde utan ska redovisas under Övrig primärvård. </t>
  </si>
  <si>
    <t>Disponibel vårdplats definieras som vårdplats i sluten vård med fysisk utformning, utrustning och bemanning som säkerställer patientsäkerhet och arbetsmiljö. Definitionen av disponibel vårdplats ändrades av Socialstyrelsen 2013.</t>
  </si>
  <si>
    <t>Enligt kommunallagen är regionerna skyldiga att upprätta en årsredovisning. Denna ska enligt lagen om kommunal bokföring och redovisning bl.a. innehålla resultat och balansräkning. Lagen anger också vad dessa ska innehålla och hur de ska ställas upp. 
Resultaträkningen ska i sammandrag redovisa samtliga intäkter och kostnader under räkenskapsåret. 
Balansräkningen ska i sammandrag redovisa regionens samtliga tillgångar, avsättningar och skulder samt eget kapital på dagen för räkenskapsårets utgång. Ställda panter och ansvarsförbindelser ska tas upp inom linjen.
Här redovisas regionernas resultat, koncernföretagen ingår inte (med koncernföretag avses juridisk person över vilken regionen har ett betydande inflytande).</t>
  </si>
  <si>
    <t>*Övriga tekniska platser avser tekniska platser där patienter som vårdas där samtidigt också  regelmässigt disponerar en vårdplats. En teknisk vårdplats räknas annars som en disponibel vårdplats.</t>
  </si>
  <si>
    <t>Primärvården svarar för befolkningens behov av grundläggande medicinsk behandling, omvårdnad, förebyggande arbete och rehabilitering som inte kräver sjukhusens medicinska och tekniska resurser. Primärvård är inte synonymt med verksamhet på vårdcentraler, t.ex. basal mödra- och barnhälsovård kan bedrivas på sjukhus men ingår i primärvård oavsett var den bedrivs. Och åtgärder av läkare som upprätthåller funktionen av specialist i allmänmedicin hänförs alltid till primärvård oavsett var vården sker.</t>
  </si>
  <si>
    <t>*Här ingår inte hemsjukvårdsbesök. Dessa redovisas som vanliga besök.</t>
  </si>
  <si>
    <t>Sluten primärvård Definition: Hälso- och sjukvård när den ges till patient vars tillstånd kräver resurser som inte kan tillgodoses inom öppen vård eller hemsjukvård.  Sluten vård bedrivs dygnet runt och kräver inskrivning. Delområdet omfattar även observationsplatser.</t>
  </si>
  <si>
    <r>
      <t>Specialiserad somatisk vård</t>
    </r>
    <r>
      <rPr>
        <b/>
        <sz val="11"/>
        <color theme="1"/>
        <rFont val="Calibri"/>
        <family val="2"/>
        <scheme val="minor"/>
      </rPr>
      <t xml:space="preserve"> </t>
    </r>
    <r>
      <rPr>
        <sz val="11"/>
        <color theme="1"/>
        <rFont val="Calibri"/>
        <family val="2"/>
        <scheme val="minor"/>
      </rPr>
      <t>definieras som hälso- och sjukvårdsverksamhet som kräver mer specialiserade åtgärder än vad som kan ges i primärvård. Här redovisas hälso- och sjukvård som i huvudsak bedrivs på sjukhus men även specialiserad vård på specialistmottagningar och vårdcentraler. Den specialiserade somatiska vården omfattar till exempel medicinsk- och kirurgisk vård.</t>
    </r>
  </si>
  <si>
    <t>Folkmängd</t>
  </si>
  <si>
    <t>Övrig kulturverksamhet</t>
  </si>
  <si>
    <t>Museiverksamhet</t>
  </si>
  <si>
    <t>Övrig utbildningsverksamhet</t>
  </si>
  <si>
    <t>Exklusive kostnader för läkemedelsförmånen</t>
  </si>
  <si>
    <t>Andel privata vårdcentraler</t>
  </si>
  <si>
    <t>Dagsjukvård är öppen vård som innebär mer omfattande och/eller resurskrävande insatser än vad ett besök normalt kräver.  Dagsjukvård omfattar t.ex. dagkirurgi och dagmedicin. För patienten ska det finnas en upprättad vårdplan. Inga tidsmässiga preciseringar ska tillämpas.</t>
  </si>
  <si>
    <r>
      <rPr>
        <sz val="12"/>
        <color theme="1"/>
        <rFont val="Calibri"/>
        <family val="2"/>
        <scheme val="minor"/>
      </rPr>
      <t>Specialiserad psykiatrisk vård</t>
    </r>
    <r>
      <rPr>
        <b/>
        <sz val="12"/>
        <color theme="1"/>
        <rFont val="Calibri"/>
        <family val="2"/>
        <scheme val="minor"/>
      </rPr>
      <t xml:space="preserve"> </t>
    </r>
    <r>
      <rPr>
        <sz val="11"/>
        <color theme="1"/>
        <rFont val="Calibri"/>
        <family val="2"/>
        <scheme val="minor"/>
      </rPr>
      <t>omfattar slutenvård (heldygnsvård) och öppenvård, specialiserade insatser vid psykisk sjukdom/psykisk funktionsnedsättning. Området omfattar allmän psykiatri, barn- och ungdomspsykiatri, rättspsykiatri och beroendevård. Beroendevård är vård av personer med missbruk av alkohol eller andra droger, mat, dator-, spel- eller sex.</t>
    </r>
  </si>
  <si>
    <t xml:space="preserve">Inom utbildning kan regionerna vara huvudmän för naturbruksgymnasier och för folkhögskolor. De senare åren har huvudmannaskapet succesivt överlåtits till kommuner och privata aktörer. 
Inom kultur har regionerna ansvar för verksamhet vid länsteatrar, länsbibliotek och länsmuseer. Bidrag ges till bildningsförbund och föreningsliv på länsnivå.
</t>
  </si>
  <si>
    <t>Vissa kostnadsskillnader förklaras av skillnader i ansvar hos regionerna. Det finns också strukturella skillnader så som demografiska förhållanden, sjuklighet och geografi.</t>
  </si>
  <si>
    <t>Regionernas tandvårdsstöd</t>
  </si>
  <si>
    <t>Tandvård omfattar all tandvård inklusive förebyggande tandvård som bedrivs på allmänna tandvårdskliniker och som ges till barn och ungdomar. 
Allmäntandvård till barn och ungdomar omfattar den tandvård (som inte är specialisttandvård) som regionerna enligt tandvårdslagen är skyldiga att sedan 2019 erbjuda upp till det år då de fyller 23 år och är kostnadsfri. Vissa regioner har en högre åldersgräns för fri tandvård. Observera att gränsen mellan tandvård till barn- och ungdomar och till vuxentandvård har höjts succesivt under åren 2017 till 2019. Fram till och med 2016 var gränsen det år då patienten fyller 19 år, under 2017 var gränsen 21 år och under 2018; 22 år.
I delområdet tandvårdsstöd redovisas uppsökande och nödvändig tandvård som ges till personer med stort omvårdnadsbehov som led i sjukdomsbehandling, tandvård till personer med vissa långvariga sjukdomar eller funktionsnedsättningar samt oralkirurgiska åtgärder. 
Tandvårdsstöd ges till personer med stort omvårdnadsbehov, som led i sjukdomsbehandling, tandvård för personer med vissa långvariga sjukdomar eller funktionsnedsättningar samt oralkirurgiska åtgärder. 
Under specialisttandvården redovisas tandvård som utförs vid  specialistkliniker men även privatpraktiserande specialisttandläkare i form av exempelvis tandreglering och tandvård vid tandlossningssjukdomar. Specialistvården omfattar insatser för både barn, ungdomar och vuxna. Här ingår t ex tandreglering och tandlossningssjukdomar.</t>
  </si>
  <si>
    <t>Befolkning barn och ungdomar*</t>
  </si>
  <si>
    <t>varav Infrastruktur</t>
  </si>
  <si>
    <t>Verksamhetsuppgifter för utbildning i form av elev- och studerandeveckor finns i tabellbilaga för verksamheten på SKR:s hemsida.</t>
  </si>
  <si>
    <t xml:space="preserve">STATISTIK OM HÄLSO- OCH SJUKVÅRD </t>
  </si>
  <si>
    <t>KOSTNADER OCH INTÄKTER 2020</t>
  </si>
  <si>
    <t>NETTOKOSTNAD PER OMRÅDE 2020</t>
  </si>
  <si>
    <t>Exkl. Region gotland</t>
  </si>
  <si>
    <t>NETTOKOSTNAD EFTER OMRÅDE 2020</t>
  </si>
  <si>
    <t>Specialiserad psykiatrisk vård Summa</t>
  </si>
  <si>
    <t>Specialiserad somatisk vård Summa</t>
  </si>
  <si>
    <t>därav dagsjukvård</t>
  </si>
  <si>
    <t>Prestationsgrupp</t>
  </si>
  <si>
    <t>mottagningsbesök; därav dagsjukvård</t>
  </si>
  <si>
    <t>MOTTAGNINGSBESÖK, HEMSJUKVÅRDSBESÖK, DAGSJUKVÅRDSBESÖK OCH HEMBESÖK, LÄKARE OCH ANNAN PERSONAL 2020</t>
  </si>
  <si>
    <t>BESÖK OCH DISTANSKONTAKTER PER VÅRDOMRÅDE I TUSENTAL 2020</t>
  </si>
  <si>
    <t>2020</t>
  </si>
  <si>
    <t>GENOMSNITTLIGT ANTAL BESÖK I HÄLSO- OCH SJUKVÅRDEN, PER 1 000 INVÅNARE OCH VÅRDOMRÅDE 2020</t>
  </si>
  <si>
    <t xml:space="preserve"> </t>
  </si>
  <si>
    <t>Riket 2020</t>
  </si>
  <si>
    <t>ANTAL VÅRDCENTRALER 2020</t>
  </si>
  <si>
    <t>2020 %</t>
  </si>
  <si>
    <t>Övrig kulturver., specific. stora belopp nedan</t>
  </si>
  <si>
    <t>BESÖK OCH DISTANSKONTAKTER I PRIMÄRVÅRDEN PER DELOMRÅDE 2020</t>
  </si>
  <si>
    <t>Viktade besök per 1 000 inv.</t>
  </si>
  <si>
    <t>Viktade kontakter per 1000 inv.</t>
  </si>
  <si>
    <t>Läkemedel inom förmånen, miljoner kr.</t>
  </si>
  <si>
    <t>Läkemedel på rekvisition, miljoner kr.</t>
  </si>
  <si>
    <t>Nettokostnad per invånare**</t>
  </si>
  <si>
    <t>Nettokostnad per viktad kontakt**</t>
  </si>
  <si>
    <t>Viktade kontakter totalt*</t>
  </si>
  <si>
    <t>Nettokostnad exkl förmånensläkemedel, miljoner kr.</t>
  </si>
  <si>
    <t>**Nettokostnad per viktad kontakt och per invånare beräknas på kostnaden exkl. kostnader för läkemedel inom förmånen och i löpande priser</t>
  </si>
  <si>
    <t>Folkmängden, kvinnor, 15-54 år</t>
  </si>
  <si>
    <t>Nettokostnad per kvinna 15-54 år**</t>
  </si>
  <si>
    <t>Värden</t>
  </si>
  <si>
    <t>Andel besök i annan regi, efter yrke</t>
  </si>
  <si>
    <t>Nettokostnad exkl förmånensläkemedel</t>
  </si>
  <si>
    <t>varav barn 0-6 år</t>
  </si>
  <si>
    <t>Delområdet Barnhälsovård omfattar mottagningsverksamhet inklusive hembesök.</t>
  </si>
  <si>
    <t>Fysioterapeut</t>
  </si>
  <si>
    <t xml:space="preserve">Delområdet Fysioterapi och arbetsterapi omfattar mottagningsverksamhet inklusive hembesök. </t>
  </si>
  <si>
    <t>Hemsjukvårdsbesök ordinärt boende</t>
  </si>
  <si>
    <t>Primärvårdsansluten hemsjukvård Definition: Hälso- och sjukvård när den ges i patients bostad eller motsvarande och där ansvaret för de medicinska åtgärderna är sammanhängande över tiden. Åtgärder/insatser ska ha föregåtts av vård- och omsorgsplanering. Hemsjukvård ges i såväl ordinärt som särskilt boende samt i daglig verksamhet och dagverksamhet. Skilj från öppen vård.</t>
  </si>
  <si>
    <t>Under delområdet Övrig primärvård redovisas exempelvis ungdomsmottagning med preventivmedelsrådgivning, fotvård, patientinformation/hälsoupplysning till enskilda patienter/patientgrupper.  Här redovisas även den sjukdomsförebyggande folkhälsoverksamheten som riktar sig mot enskilda individer eller grupper av individer. Besök ska redovisas i de fall besöken journalförts. Under delområdet redovisas inte kollektiva hälsofrämjande insatser som exempelvis sker vid samhällsmedicinska och socialmedicinska enheter. Dessa redovisas under området Övrig Hälso- och sjukvård, delområdet Folkhälsofrågor.</t>
  </si>
  <si>
    <t>Besök per specialitet</t>
  </si>
  <si>
    <t>Nettokostnad per viktat besök**</t>
  </si>
  <si>
    <t>Nettokostnad exkl läkemedel inom förmånen, miljoner kr.</t>
  </si>
  <si>
    <t>Andra personalkategorier</t>
  </si>
  <si>
    <t>SAMT REGIONAL UTVECKLING 2020</t>
  </si>
  <si>
    <t>NETTOKOSTNADER FÖR REGIONAL UTVECKLING I PROCENT 2020</t>
  </si>
  <si>
    <t>Antal behandlade/listade patienter</t>
  </si>
  <si>
    <t>Behandlade/listade per 1 000 inv*</t>
  </si>
  <si>
    <t>Tandvård totalt antal behandlade 2020*</t>
  </si>
  <si>
    <t>2019*</t>
  </si>
  <si>
    <t>Befolkning exkl. åldersgruppen 0-2 år</t>
  </si>
  <si>
    <t>NETTOKOSTNAD PER INVÅNARE FÖR HÄLSO- OCH SJUKVÅRD SAMT REGIONAL UTVECKLING 2020</t>
  </si>
  <si>
    <t>Schematisk beskrivning från socialstyrelsens termbank (med länkar)</t>
  </si>
  <si>
    <t>NETTOKOSTNAD PER INVÅNARE FÖR HÄLSO- OCH SJUKVÅRD EFTER OMRÅDE 2020</t>
  </si>
  <si>
    <t>* Övrig hälso- och sjukvård avser besök inom funktionshinders- och hjälpmedels-verksamhet.</t>
  </si>
  <si>
    <t>BESÖKSUTVECKLING PERIODEN 2006-2020</t>
  </si>
  <si>
    <t>NETTOKOSTNADER PER INVÅNARE FÖR DEN SOMATISKA SPECIALISTVÅRDEN</t>
  </si>
  <si>
    <t>I övrig hälso- och sjukvård ingår bl a funktionshinders- och hjälpmedelsverksamhet samt ambulans- och sjuktransporter.</t>
  </si>
  <si>
    <t>* Besöken inom övrig hälso- och sjukvård avser besök inom funktionshinders- och hjälpmedelsverksamhet.</t>
  </si>
  <si>
    <t>* Övrig hälso- och sjukvård avser besök inom funktionshinders- och hjälpmedelsverksamhet.</t>
  </si>
  <si>
    <t>% av total</t>
  </si>
  <si>
    <t>% av kostnad exkl</t>
  </si>
  <si>
    <t xml:space="preserve">köp från regioner </t>
  </si>
  <si>
    <t xml:space="preserve"> intäkt  2020</t>
  </si>
  <si>
    <t>% av intäkt exkl</t>
  </si>
  <si>
    <t xml:space="preserve"> försäljning till</t>
  </si>
  <si>
    <t>regioner 2020</t>
  </si>
  <si>
    <t>kostnad 2020</t>
  </si>
  <si>
    <t>och kommuner 2020</t>
  </si>
  <si>
    <t>HÄLSO- OCH SJUKVÅRDSBESÖK HOS OLIKA PERSONALKATEGORIER 2020</t>
  </si>
  <si>
    <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 För mer detaljerade kostnadsuppskattningar finns Kostnad per patient (KPP).</t>
  </si>
  <si>
    <t>*Viktade vårdkontakter beräknas genom antagandet att ett hembesök motsvarar 2 mottagningsbesök och en distanskontakt motsvarar 1/3 mottagningsbesök och kontakt med andra personalkategorier än läkare har antagits motsvara 40 % av en läkarkontakt. Syftet är att ge en grov bild av kostnaden per kontakt. För mer detaljerade kostnadsuppskattningar finns Kostnad per patient (KPP). I de viktade besöken ingår fler besökstyper än vad som redovisas ovan.</t>
  </si>
  <si>
    <t>Kortnamn</t>
  </si>
  <si>
    <t>Allmäntandvård vuxna</t>
  </si>
  <si>
    <t>Under trafik och infrastruktur redovisas anslag/stöd till trafikbolag, andra persontransporter, investeringar inom tele- och datakommunikationer, vägbygge mm. _x000B_I allmän regional utveckling ingår t ex externt miljöarbete och bidrag till stiftelser som t ex Skärgårdsstiftelsen._x000B_Lagen om kollektivtrafik (2010:1065) trädde ikraft 1 januari 2012. Den innebär att regionerna ansvarar ensamma, eller tillsammans med kommunerna för kollektivtrafik i länet. 
I Norrbotten och Västernorrland är kommunalförbund regionala kollektivtrafikmyndigheter och i övriga regioner är det regionen som är regional kollektivtrafikmyndighet. På Gotland är det kommunen som är kollektivtrafikmyndighet.
Se myndigheten Trafikanalys för mer statistik om kollektivtrafik</t>
  </si>
  <si>
    <t>Länk till trafikanalys</t>
  </si>
  <si>
    <r>
      <t xml:space="preserve">Den regionala sektorn står för över en tiondel av produktionen i Sverige. Den statistik som presenteras här baseras på två statistikinsamlingar som beskriver sektorns produktion i sin helhet; dels i ekonomiska termer och dels med verksamhetsmått i form av bl.a. besök och vårdplatser. Genom statistiken visas hur resurserna inom sektorn fördelas nationellt och på regional nivå.
Viktiga mål för regionernas verksamheter är god ekonomisk hushållning samt kostnadseffektivitet och genom dessa statistikunderlag får huvudmännen större möjligheter att följa upp sin verksamhet, framför allt genom att det möjliggör jämförelser mellan regioner. Men statistiken kan även användas av andra intressenter och intresserade regioninvånare som vill få en bättre bild av sektorn och hur den utvecklas.
För att statistiken ska bli jämförbar är regionernas verksamheter indelade efter Verksamhetsindelning VI2000 (som började användas redan 2002). I ekonomistatistiken används den gemensamma kontoplanen Region-bas. Genom att båda statistikinsamlingarna följer VI2000 kan kostnadsutvecklingen också relateras till produktionsutvecklingen och på så vis ge en översiktlig beskrivning av produktiviteten. Ekonomistatistiken om den specialiserade vården indelas i förhållandevis få delområden jämfört med primärvården, trots att största delen av kostnaderna hamnar där. Verksamhetsstatistiken och patientregistret hos Socialstyrelsen kan användas som kompletterande datakälla, liksom databasen kostnad per patient (KPP) som SKR förvaltar. 
Statistiken samlas in och presenteras årligen och täcker all verksamhet som huvudmännen finansierar. Verksamhetsstatistiken samlas in av SKR och ekonomistatistiken samlas sedan 2007 in av SCB. Här redovisas uppgifter för 2020 och jämförelser med tidigare år. 
Pandemiåret 2020 blev speciellt på många sätt, men sammanställningen i denna publikation följer ändå samma upplägg som tidigare år. I statistiken går det bl.a. att se en kraftig minskning av besöken, särskilt inom vissa vårdgrenar. Samtidigt gör tillfälliga statsstöd att alla regioner redovisar ett positivt resultat.
</t>
    </r>
    <r>
      <rPr>
        <b/>
        <sz val="9"/>
        <color theme="1"/>
        <rFont val="Calibri"/>
        <family val="2"/>
        <scheme val="minor"/>
      </rPr>
      <t xml:space="preserve">Övriga anmärkningar om statistiken:
</t>
    </r>
    <r>
      <rPr>
        <sz val="9"/>
        <color theme="1"/>
        <rFont val="Calibri"/>
        <family val="2"/>
        <scheme val="minor"/>
      </rPr>
      <t>* Region Gotland ansvarar för både regional- och kommunal verksamhet och lämnar endast ekonomiuppgifter om nettokostnader för hälso- och sjukvården. Gotland är därför exkluderat ur de flesta tabeller och diagram som berör ekonomin.
* Den regionfinansierade verksamheten redovisas oavsett vem som har producerat den. Ekonomiuppgifterna avser endast regionerna och inte regionkoncernerna (dvs koncernföretagen ingår inte).
* Statistiken för verksamhet och ekonomi presenteras också i tabellformat och interaktivt på webben på SKRs webbplats.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</si>
</sst>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0\ &quot;kr&quot;;\-#,##0\ &quot;kr&quot;"/>
    <numFmt numFmtId="43" formatCode="_-* #,##0.00_-;\-* #,##0.00_-;_-* &quot;-&quot;??_-;_-@_-"/>
    <numFmt numFmtId="164" formatCode="0.0%"/>
    <numFmt numFmtId="165" formatCode="#,##0.0"/>
    <numFmt numFmtId="166" formatCode="0.0\ %;\-0.0\ %;0.0\ %"/>
    <numFmt numFmtId="167" formatCode="_-* #,##0_-;\-* #,##0_-;_-* &quot;-&quot;??_-;_-@_-"/>
  </numFmts>
  <fonts count="31" x14ac:knownFonts="1">
    <font>
      <sz val="11"/>
      <color theme="1"/>
      <name val="Calibri"/>
      <family val="2"/>
      <scheme val="minor"/>
    </font>
    <font>
      <sz val="11"/>
      <color theme="1"/>
      <name val="Calibri"/>
      <family val="2"/>
      <scheme val="minor"/>
    </font>
    <font>
      <b/>
      <sz val="11"/>
      <color theme="1"/>
      <name val="Calibri"/>
      <family val="2"/>
      <scheme val="minor"/>
    </font>
    <font>
      <b/>
      <sz val="28"/>
      <color theme="1"/>
      <name val="Arial"/>
      <family val="2"/>
    </font>
    <font>
      <i/>
      <sz val="11"/>
      <color theme="1"/>
      <name val="Calibri"/>
      <family val="2"/>
      <scheme val="minor"/>
    </font>
    <font>
      <u/>
      <sz val="11"/>
      <color theme="10"/>
      <name val="Calibri"/>
      <family val="2"/>
      <scheme val="minor"/>
    </font>
    <font>
      <sz val="11"/>
      <color theme="10"/>
      <name val="Calibri"/>
      <family val="2"/>
      <scheme val="minor"/>
    </font>
    <font>
      <b/>
      <sz val="11"/>
      <color theme="10"/>
      <name val="Calibri"/>
      <family val="2"/>
      <scheme val="minor"/>
    </font>
    <font>
      <b/>
      <sz val="11"/>
      <color theme="0"/>
      <name val="Calibri"/>
      <family val="2"/>
      <scheme val="minor"/>
    </font>
    <font>
      <sz val="11"/>
      <color theme="0"/>
      <name val="Calibri"/>
      <family val="2"/>
      <scheme val="minor"/>
    </font>
    <font>
      <b/>
      <i/>
      <sz val="11"/>
      <color theme="1"/>
      <name val="Calibri"/>
      <family val="2"/>
      <scheme val="minor"/>
    </font>
    <font>
      <i/>
      <sz val="8"/>
      <color theme="1"/>
      <name val="Calibri"/>
      <family val="2"/>
      <scheme val="minor"/>
    </font>
    <font>
      <i/>
      <sz val="10"/>
      <color theme="1"/>
      <name val="Calibri"/>
      <family val="2"/>
      <scheme val="minor"/>
    </font>
    <font>
      <sz val="10"/>
      <color theme="1"/>
      <name val="Calibri"/>
      <family val="2"/>
      <scheme val="minor"/>
    </font>
    <font>
      <b/>
      <sz val="10"/>
      <color rgb="FF000000"/>
      <name val="Arial"/>
      <family val="2"/>
    </font>
    <font>
      <sz val="8"/>
      <color theme="1"/>
      <name val="Calibri"/>
      <family val="2"/>
      <scheme val="minor"/>
    </font>
    <font>
      <sz val="11"/>
      <color rgb="FF000000"/>
      <name val="Calibri"/>
      <family val="2"/>
      <scheme val="minor"/>
    </font>
    <font>
      <i/>
      <sz val="11"/>
      <color rgb="FF000000"/>
      <name val="Calibri"/>
      <family val="2"/>
      <scheme val="minor"/>
    </font>
    <font>
      <b/>
      <sz val="11"/>
      <color rgb="FF000000"/>
      <name val="Calibri"/>
      <family val="2"/>
      <scheme val="minor"/>
    </font>
    <font>
      <b/>
      <i/>
      <sz val="11"/>
      <color rgb="FF000000"/>
      <name val="Calibri"/>
      <family val="2"/>
      <scheme val="minor"/>
    </font>
    <font>
      <i/>
      <sz val="9"/>
      <color theme="1"/>
      <name val="Calibri"/>
      <family val="2"/>
      <scheme val="minor"/>
    </font>
    <font>
      <b/>
      <sz val="12"/>
      <color theme="1"/>
      <name val="Calibri"/>
      <family val="2"/>
      <scheme val="minor"/>
    </font>
    <font>
      <sz val="12"/>
      <color theme="1"/>
      <name val="Calibri"/>
      <family val="2"/>
      <scheme val="minor"/>
    </font>
    <font>
      <i/>
      <sz val="10"/>
      <color rgb="FF000000"/>
      <name val="Arial"/>
      <family val="2"/>
    </font>
    <font>
      <sz val="11"/>
      <color theme="1"/>
      <name val="Calibri"/>
      <family val="2"/>
    </font>
    <font>
      <sz val="11"/>
      <color rgb="FF000000"/>
      <name val="Arial"/>
      <family val="2"/>
    </font>
    <font>
      <sz val="28"/>
      <color theme="1"/>
      <name val="Arial"/>
      <family val="2"/>
    </font>
    <font>
      <sz val="8"/>
      <name val="Calibri"/>
      <family val="2"/>
      <scheme val="minor"/>
    </font>
    <font>
      <sz val="9"/>
      <color theme="1"/>
      <name val="Calibri"/>
      <family val="2"/>
      <scheme val="minor"/>
    </font>
    <font>
      <b/>
      <sz val="9"/>
      <color theme="1"/>
      <name val="Calibri"/>
      <family val="2"/>
      <scheme val="minor"/>
    </font>
    <font>
      <u/>
      <sz val="11"/>
      <color theme="3"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bgColor theme="4" tint="0.79998168889431442"/>
      </patternFill>
    </fill>
    <fill>
      <patternFill patternType="solid">
        <fgColor theme="0"/>
        <bgColor theme="5" tint="0.79998168889431442"/>
      </patternFill>
    </fill>
    <fill>
      <patternFill patternType="solid">
        <fgColor theme="5" tint="0.79998168889431442"/>
        <bgColor theme="5" tint="0.79998168889431442"/>
      </patternFill>
    </fill>
  </fills>
  <borders count="27">
    <border>
      <left/>
      <right/>
      <top/>
      <bottom/>
      <diagonal/>
    </border>
    <border>
      <left/>
      <right/>
      <top/>
      <bottom style="thin">
        <color theme="2"/>
      </bottom>
      <diagonal/>
    </border>
    <border>
      <left/>
      <right/>
      <top style="thin">
        <color theme="2"/>
      </top>
      <bottom style="thin">
        <color theme="2"/>
      </bottom>
      <diagonal/>
    </border>
    <border>
      <left/>
      <right/>
      <top style="thin">
        <color theme="2"/>
      </top>
      <bottom/>
      <diagonal/>
    </border>
    <border>
      <left/>
      <right/>
      <top style="thin">
        <color theme="4" tint="0.39997558519241921"/>
      </top>
      <bottom/>
      <diagonal/>
    </border>
    <border>
      <left/>
      <right style="thin">
        <color theme="2"/>
      </right>
      <top style="thin">
        <color theme="2"/>
      </top>
      <bottom/>
      <diagonal/>
    </border>
    <border>
      <left/>
      <right style="thin">
        <color theme="2"/>
      </right>
      <top/>
      <bottom/>
      <diagonal/>
    </border>
    <border>
      <left/>
      <right style="thin">
        <color theme="2"/>
      </right>
      <top/>
      <bottom style="thin">
        <color theme="2"/>
      </bottom>
      <diagonal/>
    </border>
    <border>
      <left/>
      <right/>
      <top/>
      <bottom style="thin">
        <color theme="5" tint="0.39997558519241921"/>
      </bottom>
      <diagonal/>
    </border>
    <border>
      <left style="thin">
        <color theme="2"/>
      </left>
      <right/>
      <top/>
      <bottom style="thin">
        <color theme="2"/>
      </bottom>
      <diagonal/>
    </border>
    <border>
      <left style="thin">
        <color theme="2"/>
      </left>
      <right/>
      <top/>
      <bottom/>
      <diagonal/>
    </border>
    <border>
      <left style="thin">
        <color theme="2"/>
      </left>
      <right/>
      <top style="thin">
        <color theme="2"/>
      </top>
      <bottom style="thin">
        <color theme="2"/>
      </bottom>
      <diagonal/>
    </border>
    <border>
      <left/>
      <right/>
      <top/>
      <bottom style="medium">
        <color theme="2"/>
      </bottom>
      <diagonal/>
    </border>
    <border>
      <left/>
      <right/>
      <top style="thin">
        <color theme="2"/>
      </top>
      <bottom style="medium">
        <color theme="2"/>
      </bottom>
      <diagonal/>
    </border>
    <border>
      <left/>
      <right/>
      <top style="medium">
        <color rgb="FFF38B4A"/>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bottom style="medium">
        <color rgb="FFF38B4A"/>
      </bottom>
      <diagonal/>
    </border>
    <border>
      <left/>
      <right style="thin">
        <color indexed="64"/>
      </right>
      <top/>
      <bottom/>
      <diagonal/>
    </border>
    <border>
      <left/>
      <right style="thin">
        <color indexed="64"/>
      </right>
      <top style="medium">
        <color rgb="FFF38B4A"/>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medium">
        <color rgb="FFF38B4A"/>
      </bottom>
      <diagonal/>
    </border>
    <border>
      <left/>
      <right style="thin">
        <color indexed="64"/>
      </right>
      <top style="thin">
        <color indexed="64"/>
      </top>
      <bottom style="thin">
        <color indexed="64"/>
      </bottom>
      <diagonal/>
    </border>
    <border>
      <left/>
      <right style="thin">
        <color indexed="64"/>
      </right>
      <top/>
      <bottom style="medium">
        <color rgb="FFF38B4A"/>
      </bottom>
      <diagonal/>
    </border>
    <border>
      <left/>
      <right style="thin">
        <color indexed="64"/>
      </right>
      <top style="thin">
        <color theme="2"/>
      </top>
      <bottom style="thin">
        <color theme="2"/>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cellStyleXfs>
  <cellXfs count="444">
    <xf numFmtId="0" fontId="0" fillId="0" borderId="0" xfId="0"/>
    <xf numFmtId="3" fontId="0" fillId="0" borderId="0" xfId="0" applyNumberFormat="1"/>
    <xf numFmtId="0" fontId="0" fillId="0" borderId="0" xfId="0" applyFont="1"/>
    <xf numFmtId="0" fontId="3" fillId="0" borderId="0" xfId="0" applyFont="1"/>
    <xf numFmtId="0" fontId="4" fillId="0" borderId="0" xfId="0" applyFont="1" applyAlignment="1">
      <alignment horizontal="left" indent="2"/>
    </xf>
    <xf numFmtId="0" fontId="2" fillId="0" borderId="0" xfId="0" applyFont="1"/>
    <xf numFmtId="0" fontId="2" fillId="0" borderId="0" xfId="0" applyFont="1" applyAlignment="1">
      <alignment horizontal="left" vertical="top"/>
    </xf>
    <xf numFmtId="0" fontId="5" fillId="0" borderId="0" xfId="2"/>
    <xf numFmtId="0" fontId="6" fillId="0" borderId="0" xfId="2" applyFont="1"/>
    <xf numFmtId="0" fontId="0" fillId="2" borderId="0" xfId="0" applyFill="1"/>
    <xf numFmtId="0" fontId="0" fillId="3" borderId="0" xfId="0" applyFill="1"/>
    <xf numFmtId="0" fontId="0" fillId="2" borderId="0" xfId="0" applyFont="1" applyFill="1"/>
    <xf numFmtId="0" fontId="0" fillId="2" borderId="0" xfId="2" applyFont="1" applyFill="1"/>
    <xf numFmtId="0" fontId="0" fillId="2" borderId="0" xfId="2" applyFont="1" applyFill="1" applyAlignment="1">
      <alignment horizontal="left" vertical="top"/>
    </xf>
    <xf numFmtId="0" fontId="0" fillId="2" borderId="0" xfId="0" applyFill="1" applyAlignment="1"/>
    <xf numFmtId="0" fontId="0" fillId="0" borderId="0" xfId="0" applyAlignment="1">
      <alignment horizontal="left" vertical="top"/>
    </xf>
    <xf numFmtId="0" fontId="0" fillId="0" borderId="0" xfId="0" applyAlignment="1">
      <alignment horizontal="left"/>
    </xf>
    <xf numFmtId="0" fontId="2" fillId="2" borderId="0" xfId="2" applyFont="1" applyFill="1" applyAlignment="1">
      <alignment horizontal="center"/>
    </xf>
    <xf numFmtId="0" fontId="1" fillId="0" borderId="0" xfId="2" applyFont="1"/>
    <xf numFmtId="3" fontId="0" fillId="0" borderId="0" xfId="0" applyNumberFormat="1" applyFont="1"/>
    <xf numFmtId="0" fontId="2" fillId="4" borderId="3" xfId="0" applyFont="1" applyFill="1" applyBorder="1"/>
    <xf numFmtId="3" fontId="0" fillId="3" borderId="0" xfId="0" applyNumberFormat="1" applyFont="1" applyFill="1"/>
    <xf numFmtId="0" fontId="0" fillId="3" borderId="0" xfId="0" applyFill="1" applyBorder="1"/>
    <xf numFmtId="0" fontId="0" fillId="2" borderId="0" xfId="0" applyFill="1" applyBorder="1"/>
    <xf numFmtId="0" fontId="4" fillId="3" borderId="0" xfId="0" applyFont="1" applyFill="1" applyAlignment="1">
      <alignment horizontal="left" indent="2"/>
    </xf>
    <xf numFmtId="3" fontId="4" fillId="3" borderId="0" xfId="0" applyNumberFormat="1" applyFont="1" applyFill="1"/>
    <xf numFmtId="3" fontId="4" fillId="0" borderId="0" xfId="0" applyNumberFormat="1" applyFont="1" applyFill="1"/>
    <xf numFmtId="0" fontId="2" fillId="0" borderId="0" xfId="0" applyFont="1" applyBorder="1" applyAlignment="1">
      <alignment horizontal="left"/>
    </xf>
    <xf numFmtId="3" fontId="0" fillId="0" borderId="0" xfId="0" applyNumberFormat="1" applyFont="1" applyBorder="1"/>
    <xf numFmtId="3" fontId="0" fillId="3" borderId="0" xfId="0" applyNumberFormat="1" applyFill="1" applyBorder="1"/>
    <xf numFmtId="9" fontId="0" fillId="3" borderId="0" xfId="1" applyFont="1" applyFill="1" applyBorder="1"/>
    <xf numFmtId="0" fontId="0" fillId="0" borderId="1" xfId="0" applyBorder="1"/>
    <xf numFmtId="3" fontId="0" fillId="3" borderId="0" xfId="0" applyNumberFormat="1" applyFill="1"/>
    <xf numFmtId="3" fontId="0" fillId="0" borderId="1" xfId="0" applyNumberFormat="1" applyBorder="1"/>
    <xf numFmtId="0" fontId="4" fillId="0" borderId="0" xfId="2" applyFont="1" applyAlignment="1">
      <alignment horizontal="left" indent="3"/>
    </xf>
    <xf numFmtId="0" fontId="10" fillId="0" borderId="0" xfId="2" applyFont="1" applyAlignment="1">
      <alignment horizontal="left" indent="3"/>
    </xf>
    <xf numFmtId="0" fontId="2" fillId="4" borderId="2" xfId="0" applyFont="1" applyFill="1" applyBorder="1"/>
    <xf numFmtId="3" fontId="2" fillId="4" borderId="2" xfId="0" applyNumberFormat="1" applyFont="1" applyFill="1" applyBorder="1"/>
    <xf numFmtId="0" fontId="8" fillId="4" borderId="0" xfId="0" applyFont="1" applyFill="1" applyBorder="1"/>
    <xf numFmtId="3" fontId="9" fillId="0" borderId="0" xfId="0" applyNumberFormat="1" applyFont="1"/>
    <xf numFmtId="0" fontId="2" fillId="3" borderId="0" xfId="0" applyFont="1" applyFill="1" applyBorder="1"/>
    <xf numFmtId="0" fontId="4" fillId="3" borderId="0" xfId="0" applyFont="1" applyFill="1" applyBorder="1" applyAlignment="1">
      <alignment horizontal="left" indent="1"/>
    </xf>
    <xf numFmtId="164" fontId="0" fillId="3" borderId="0" xfId="1" applyNumberFormat="1" applyFont="1" applyFill="1" applyBorder="1"/>
    <xf numFmtId="0" fontId="2" fillId="0" borderId="0" xfId="0" applyFont="1" applyFill="1" applyBorder="1"/>
    <xf numFmtId="0" fontId="0" fillId="0" borderId="0" xfId="0" applyFill="1" applyBorder="1"/>
    <xf numFmtId="3" fontId="0" fillId="0" borderId="0" xfId="0" applyNumberFormat="1" applyFill="1" applyBorder="1"/>
    <xf numFmtId="3" fontId="2" fillId="0" borderId="0" xfId="0" applyNumberFormat="1" applyFont="1" applyFill="1" applyBorder="1"/>
    <xf numFmtId="0" fontId="2" fillId="0" borderId="2" xfId="0" applyFont="1" applyFill="1" applyBorder="1"/>
    <xf numFmtId="0" fontId="11" fillId="0" borderId="0" xfId="0" applyFont="1"/>
    <xf numFmtId="0" fontId="4" fillId="3" borderId="1" xfId="0" applyFont="1" applyFill="1" applyBorder="1" applyAlignment="1">
      <alignment horizontal="left" indent="1"/>
    </xf>
    <xf numFmtId="3" fontId="2" fillId="3" borderId="1" xfId="0" applyNumberFormat="1" applyFont="1" applyFill="1" applyBorder="1"/>
    <xf numFmtId="164" fontId="0" fillId="3" borderId="1" xfId="1" applyNumberFormat="1" applyFont="1" applyFill="1" applyBorder="1"/>
    <xf numFmtId="0" fontId="0" fillId="3" borderId="1" xfId="0" applyFill="1" applyBorder="1"/>
    <xf numFmtId="0" fontId="2" fillId="0" borderId="0" xfId="2" applyFont="1"/>
    <xf numFmtId="0" fontId="0" fillId="0" borderId="0" xfId="0" applyFill="1"/>
    <xf numFmtId="0" fontId="0" fillId="0" borderId="0" xfId="0" applyFill="1" applyAlignment="1">
      <alignment horizontal="left" indent="1"/>
    </xf>
    <xf numFmtId="0" fontId="2" fillId="0" borderId="0" xfId="0" applyFont="1" applyFill="1" applyAlignment="1"/>
    <xf numFmtId="0" fontId="2" fillId="0" borderId="1" xfId="0" applyFont="1" applyFill="1" applyBorder="1"/>
    <xf numFmtId="0" fontId="0" fillId="3" borderId="0" xfId="0" applyFill="1" applyAlignment="1">
      <alignment horizontal="left" indent="1"/>
    </xf>
    <xf numFmtId="3" fontId="0" fillId="0" borderId="0" xfId="0" applyNumberFormat="1" applyFill="1"/>
    <xf numFmtId="0" fontId="0" fillId="0" borderId="3" xfId="0" applyFill="1" applyBorder="1"/>
    <xf numFmtId="0" fontId="2" fillId="0" borderId="3" xfId="0" applyFont="1" applyFill="1" applyBorder="1"/>
    <xf numFmtId="0" fontId="0" fillId="0" borderId="3" xfId="0" applyBorder="1"/>
    <xf numFmtId="0" fontId="2" fillId="3" borderId="0" xfId="0" applyFont="1" applyFill="1"/>
    <xf numFmtId="0" fontId="10" fillId="3" borderId="0" xfId="0" applyFont="1" applyFill="1"/>
    <xf numFmtId="3" fontId="10" fillId="3" borderId="0" xfId="0" applyNumberFormat="1" applyFont="1" applyFill="1"/>
    <xf numFmtId="0" fontId="10" fillId="0" borderId="1" xfId="0" applyFont="1" applyFill="1" applyBorder="1"/>
    <xf numFmtId="3" fontId="10" fillId="0" borderId="1" xfId="0" applyNumberFormat="1" applyFont="1" applyFill="1" applyBorder="1"/>
    <xf numFmtId="165" fontId="0" fillId="0" borderId="0" xfId="0" applyNumberFormat="1" applyFill="1"/>
    <xf numFmtId="165" fontId="0" fillId="3" borderId="0" xfId="0" applyNumberFormat="1" applyFill="1"/>
    <xf numFmtId="165" fontId="10" fillId="3" borderId="0" xfId="0" applyNumberFormat="1" applyFont="1" applyFill="1"/>
    <xf numFmtId="165" fontId="0" fillId="0" borderId="3" xfId="0" applyNumberFormat="1" applyBorder="1"/>
    <xf numFmtId="165" fontId="10" fillId="0" borderId="1" xfId="0" applyNumberFormat="1" applyFont="1" applyFill="1" applyBorder="1"/>
    <xf numFmtId="0" fontId="12" fillId="0" borderId="0" xfId="0" applyFont="1"/>
    <xf numFmtId="0" fontId="0" fillId="0" borderId="5" xfId="0" applyFill="1" applyBorder="1"/>
    <xf numFmtId="165" fontId="10" fillId="3" borderId="6" xfId="0" applyNumberFormat="1" applyFont="1" applyFill="1" applyBorder="1"/>
    <xf numFmtId="165" fontId="10" fillId="0" borderId="7" xfId="0" applyNumberFormat="1" applyFont="1" applyFill="1" applyBorder="1"/>
    <xf numFmtId="0" fontId="10" fillId="0" borderId="3" xfId="0" applyFont="1" applyFill="1" applyBorder="1"/>
    <xf numFmtId="0" fontId="4" fillId="0" borderId="0" xfId="0" applyFont="1" applyFill="1" applyBorder="1"/>
    <xf numFmtId="0" fontId="4" fillId="3" borderId="0" xfId="0" applyFont="1" applyFill="1"/>
    <xf numFmtId="0" fontId="4" fillId="3" borderId="6" xfId="0" applyFont="1" applyFill="1" applyBorder="1"/>
    <xf numFmtId="165" fontId="4" fillId="0" borderId="6" xfId="0" applyNumberFormat="1" applyFont="1" applyFill="1" applyBorder="1"/>
    <xf numFmtId="165" fontId="4" fillId="3" borderId="6" xfId="0" applyNumberFormat="1" applyFont="1" applyFill="1" applyBorder="1"/>
    <xf numFmtId="0" fontId="4" fillId="0" borderId="3" xfId="0" applyFont="1" applyBorder="1"/>
    <xf numFmtId="165" fontId="4" fillId="0" borderId="5" xfId="0" applyNumberFormat="1" applyFont="1" applyBorder="1"/>
    <xf numFmtId="0" fontId="0" fillId="3" borderId="0" xfId="0" applyFont="1" applyFill="1"/>
    <xf numFmtId="0" fontId="2" fillId="3" borderId="2" xfId="0" applyFont="1" applyFill="1" applyBorder="1"/>
    <xf numFmtId="3" fontId="2" fillId="3" borderId="2" xfId="0" applyNumberFormat="1" applyFont="1" applyFill="1" applyBorder="1"/>
    <xf numFmtId="0" fontId="2" fillId="0" borderId="1" xfId="0" applyFont="1" applyBorder="1"/>
    <xf numFmtId="0" fontId="2" fillId="0" borderId="2" xfId="0" applyFont="1" applyBorder="1"/>
    <xf numFmtId="0" fontId="0" fillId="0" borderId="0" xfId="0" applyAlignment="1">
      <alignment horizontal="left" indent="1"/>
    </xf>
    <xf numFmtId="3" fontId="2" fillId="0" borderId="0" xfId="0" applyNumberFormat="1" applyFont="1"/>
    <xf numFmtId="3" fontId="2" fillId="0" borderId="1" xfId="0" applyNumberFormat="1" applyFont="1" applyBorder="1"/>
    <xf numFmtId="0" fontId="4" fillId="0" borderId="0" xfId="0" applyFont="1"/>
    <xf numFmtId="0" fontId="2" fillId="6" borderId="8" xfId="0" applyFont="1" applyFill="1" applyBorder="1"/>
    <xf numFmtId="9" fontId="0" fillId="0" borderId="0" xfId="1" applyFont="1"/>
    <xf numFmtId="0" fontId="2" fillId="3" borderId="1" xfId="0" applyFont="1" applyFill="1" applyBorder="1"/>
    <xf numFmtId="0" fontId="0" fillId="3" borderId="2" xfId="0" applyFill="1" applyBorder="1"/>
    <xf numFmtId="0" fontId="13" fillId="0" borderId="0" xfId="0" applyFont="1"/>
    <xf numFmtId="0" fontId="0" fillId="0" borderId="0" xfId="0" applyBorder="1"/>
    <xf numFmtId="0" fontId="2" fillId="5" borderId="1" xfId="0" applyFont="1" applyFill="1" applyBorder="1"/>
    <xf numFmtId="9" fontId="0" fillId="3" borderId="0" xfId="1" applyFont="1" applyFill="1"/>
    <xf numFmtId="3" fontId="0" fillId="3" borderId="1" xfId="0" applyNumberFormat="1" applyFill="1" applyBorder="1"/>
    <xf numFmtId="0" fontId="0" fillId="2" borderId="1" xfId="0" applyFill="1" applyBorder="1"/>
    <xf numFmtId="0" fontId="13" fillId="2" borderId="1" xfId="0" applyFont="1" applyFill="1" applyBorder="1"/>
    <xf numFmtId="0" fontId="14" fillId="2" borderId="1" xfId="0" applyFont="1" applyFill="1" applyBorder="1" applyAlignment="1">
      <alignment horizontal="right" wrapText="1"/>
    </xf>
    <xf numFmtId="3" fontId="2" fillId="0" borderId="3" xfId="0" applyNumberFormat="1" applyFont="1" applyBorder="1"/>
    <xf numFmtId="9" fontId="2" fillId="0" borderId="3" xfId="1" applyFont="1" applyBorder="1"/>
    <xf numFmtId="3" fontId="4" fillId="3" borderId="1" xfId="0" applyNumberFormat="1" applyFont="1" applyFill="1" applyBorder="1"/>
    <xf numFmtId="9" fontId="4" fillId="3" borderId="1" xfId="1" applyFont="1" applyFill="1" applyBorder="1"/>
    <xf numFmtId="9" fontId="2" fillId="0" borderId="1" xfId="1" applyFont="1" applyBorder="1"/>
    <xf numFmtId="0" fontId="15" fillId="0" borderId="0" xfId="0" applyFont="1"/>
    <xf numFmtId="0" fontId="0" fillId="2" borderId="0" xfId="0" applyFont="1" applyFill="1" applyBorder="1"/>
    <xf numFmtId="3" fontId="4" fillId="0" borderId="2" xfId="0" applyNumberFormat="1" applyFont="1" applyBorder="1"/>
    <xf numFmtId="3" fontId="2" fillId="0" borderId="2" xfId="0" applyNumberFormat="1" applyFont="1" applyBorder="1"/>
    <xf numFmtId="164" fontId="0" fillId="3" borderId="0" xfId="1" applyNumberFormat="1" applyFont="1" applyFill="1"/>
    <xf numFmtId="0" fontId="0" fillId="0" borderId="0" xfId="0" applyFont="1" applyFill="1" applyBorder="1"/>
    <xf numFmtId="3" fontId="0" fillId="0" borderId="0" xfId="0" applyNumberFormat="1" applyFont="1" applyFill="1" applyBorder="1"/>
    <xf numFmtId="3" fontId="0" fillId="3" borderId="0" xfId="0" applyNumberFormat="1" applyFont="1" applyFill="1" applyBorder="1"/>
    <xf numFmtId="0" fontId="2" fillId="0" borderId="0" xfId="0" applyFont="1" applyFill="1"/>
    <xf numFmtId="3" fontId="4" fillId="0" borderId="0" xfId="0" applyNumberFormat="1" applyFont="1" applyAlignment="1">
      <alignment horizontal="left" indent="2"/>
    </xf>
    <xf numFmtId="0" fontId="10" fillId="0" borderId="2" xfId="0" applyFont="1" applyBorder="1" applyAlignment="1">
      <alignment horizontal="left" indent="1"/>
    </xf>
    <xf numFmtId="3" fontId="10" fillId="0" borderId="2" xfId="0" applyNumberFormat="1" applyFont="1" applyBorder="1"/>
    <xf numFmtId="0" fontId="4" fillId="0" borderId="8" xfId="0" applyFont="1" applyBorder="1" applyAlignment="1">
      <alignment horizontal="left" indent="1"/>
    </xf>
    <xf numFmtId="3" fontId="4" fillId="0" borderId="0" xfId="0" applyNumberFormat="1" applyFont="1" applyAlignment="1">
      <alignment horizontal="right"/>
    </xf>
    <xf numFmtId="0" fontId="4" fillId="3" borderId="2" xfId="0" applyFont="1" applyFill="1" applyBorder="1" applyAlignment="1">
      <alignment horizontal="left" indent="1"/>
    </xf>
    <xf numFmtId="3" fontId="4" fillId="3" borderId="2" xfId="0" applyNumberFormat="1" applyFont="1" applyFill="1" applyBorder="1"/>
    <xf numFmtId="0" fontId="4" fillId="3" borderId="0" xfId="0" applyFont="1" applyFill="1" applyAlignment="1">
      <alignment horizontal="left" indent="1"/>
    </xf>
    <xf numFmtId="0" fontId="0" fillId="0" borderId="0" xfId="0" applyFill="1" applyAlignment="1">
      <alignment wrapText="1"/>
    </xf>
    <xf numFmtId="0" fontId="2" fillId="0" borderId="0" xfId="0" applyFont="1" applyFill="1" applyAlignment="1">
      <alignment wrapText="1"/>
    </xf>
    <xf numFmtId="0" fontId="0" fillId="0" borderId="0" xfId="0" applyAlignment="1"/>
    <xf numFmtId="0" fontId="0" fillId="0" borderId="0" xfId="0" applyFill="1" applyAlignment="1"/>
    <xf numFmtId="0" fontId="2" fillId="2" borderId="1" xfId="0" applyFont="1" applyFill="1" applyBorder="1"/>
    <xf numFmtId="0" fontId="2" fillId="2" borderId="2" xfId="0" applyFont="1" applyFill="1" applyBorder="1"/>
    <xf numFmtId="164" fontId="0" fillId="2" borderId="0" xfId="1" applyNumberFormat="1" applyFont="1" applyFill="1"/>
    <xf numFmtId="3" fontId="2" fillId="2" borderId="2" xfId="0" applyNumberFormat="1" applyFont="1" applyFill="1" applyBorder="1"/>
    <xf numFmtId="9" fontId="2" fillId="2" borderId="2" xfId="1" applyNumberFormat="1" applyFont="1" applyFill="1" applyBorder="1"/>
    <xf numFmtId="5" fontId="0" fillId="0" borderId="0" xfId="0" applyNumberFormat="1"/>
    <xf numFmtId="0" fontId="2" fillId="0" borderId="1" xfId="0" applyFont="1" applyFill="1" applyBorder="1" applyAlignment="1">
      <alignment wrapText="1"/>
    </xf>
    <xf numFmtId="5" fontId="2" fillId="0" borderId="2" xfId="0" applyNumberFormat="1" applyFont="1" applyBorder="1"/>
    <xf numFmtId="5" fontId="0" fillId="0" borderId="2" xfId="0" applyNumberFormat="1" applyBorder="1"/>
    <xf numFmtId="5" fontId="9" fillId="0" borderId="0" xfId="0" applyNumberFormat="1" applyFont="1"/>
    <xf numFmtId="0" fontId="8" fillId="0" borderId="0" xfId="0" applyFont="1" applyFill="1" applyBorder="1" applyAlignment="1">
      <alignment wrapText="1"/>
    </xf>
    <xf numFmtId="5" fontId="0" fillId="0" borderId="0" xfId="0" applyNumberFormat="1" applyBorder="1"/>
    <xf numFmtId="0" fontId="8" fillId="0" borderId="0" xfId="0" applyFont="1" applyFill="1" applyBorder="1"/>
    <xf numFmtId="5" fontId="9" fillId="0" borderId="0" xfId="0" applyNumberFormat="1" applyFont="1" applyFill="1"/>
    <xf numFmtId="5" fontId="0" fillId="0" borderId="0" xfId="0" applyNumberFormat="1" applyFill="1"/>
    <xf numFmtId="5" fontId="9" fillId="0" borderId="0" xfId="0" applyNumberFormat="1" applyFont="1" applyFill="1" applyBorder="1"/>
    <xf numFmtId="0" fontId="9" fillId="0" borderId="0" xfId="0" applyFont="1"/>
    <xf numFmtId="0" fontId="2" fillId="0" borderId="2" xfId="0" applyFont="1" applyFill="1" applyBorder="1" applyAlignment="1">
      <alignment wrapText="1"/>
    </xf>
    <xf numFmtId="5" fontId="2" fillId="0" borderId="1" xfId="0" applyNumberFormat="1" applyFont="1" applyFill="1" applyBorder="1"/>
    <xf numFmtId="167" fontId="0" fillId="0" borderId="0" xfId="3" applyNumberFormat="1" applyFont="1"/>
    <xf numFmtId="166" fontId="0" fillId="0" borderId="0" xfId="0" applyNumberFormat="1" applyFill="1"/>
    <xf numFmtId="0" fontId="0" fillId="0" borderId="0" xfId="0" applyNumberFormat="1" applyFill="1"/>
    <xf numFmtId="0" fontId="2" fillId="0" borderId="3" xfId="0" applyFont="1" applyFill="1" applyBorder="1" applyAlignment="1">
      <alignment horizontal="right"/>
    </xf>
    <xf numFmtId="0" fontId="2" fillId="0" borderId="9" xfId="0" applyFont="1" applyFill="1" applyBorder="1"/>
    <xf numFmtId="3" fontId="0" fillId="0" borderId="10" xfId="0" applyNumberFormat="1" applyFill="1" applyBorder="1"/>
    <xf numFmtId="0" fontId="0" fillId="0" borderId="0" xfId="0" applyAlignment="1">
      <alignment wrapText="1"/>
    </xf>
    <xf numFmtId="5" fontId="0" fillId="0" borderId="0" xfId="0" applyNumberFormat="1"/>
    <xf numFmtId="5" fontId="0" fillId="0" borderId="0" xfId="0" applyNumberFormat="1" applyFill="1" applyBorder="1"/>
    <xf numFmtId="0" fontId="2" fillId="0" borderId="3" xfId="0" applyFont="1" applyBorder="1"/>
    <xf numFmtId="167" fontId="0" fillId="0" borderId="0" xfId="3" applyNumberFormat="1" applyFont="1" applyBorder="1"/>
    <xf numFmtId="3" fontId="0" fillId="0" borderId="10" xfId="0" applyNumberFormat="1" applyBorder="1"/>
    <xf numFmtId="0" fontId="0" fillId="0" borderId="3" xfId="0" applyFill="1" applyBorder="1" applyAlignment="1">
      <alignment horizontal="center" wrapText="1"/>
    </xf>
    <xf numFmtId="0" fontId="0" fillId="0" borderId="0" xfId="0" applyAlignment="1">
      <alignment vertical="center" wrapText="1"/>
    </xf>
    <xf numFmtId="167" fontId="0" fillId="0" borderId="10" xfId="3" applyNumberFormat="1" applyFont="1" applyFill="1" applyBorder="1"/>
    <xf numFmtId="167" fontId="0" fillId="0" borderId="0" xfId="3" applyNumberFormat="1" applyFont="1" applyFill="1" applyBorder="1"/>
    <xf numFmtId="167" fontId="0" fillId="0" borderId="1" xfId="3" applyNumberFormat="1" applyFont="1" applyBorder="1"/>
    <xf numFmtId="167" fontId="4" fillId="0" borderId="1" xfId="3" applyNumberFormat="1" applyFont="1" applyBorder="1"/>
    <xf numFmtId="1" fontId="4" fillId="0" borderId="1" xfId="0" applyNumberFormat="1" applyFont="1" applyBorder="1"/>
    <xf numFmtId="0" fontId="0" fillId="0" borderId="0" xfId="0" applyBorder="1" applyAlignment="1">
      <alignment horizontal="left" indent="1"/>
    </xf>
    <xf numFmtId="0" fontId="0" fillId="0" borderId="2" xfId="0" applyBorder="1" applyAlignment="1">
      <alignment horizontal="left" indent="1"/>
    </xf>
    <xf numFmtId="0" fontId="0" fillId="0" borderId="1" xfId="0" applyFont="1" applyBorder="1"/>
    <xf numFmtId="167" fontId="1" fillId="0" borderId="1" xfId="3" applyNumberFormat="1" applyFont="1" applyBorder="1"/>
    <xf numFmtId="167" fontId="2" fillId="0" borderId="2" xfId="0" applyNumberFormat="1" applyFont="1" applyBorder="1"/>
    <xf numFmtId="167" fontId="0" fillId="0" borderId="1" xfId="3" applyNumberFormat="1" applyFont="1" applyFill="1" applyBorder="1"/>
    <xf numFmtId="0" fontId="0" fillId="0" borderId="13" xfId="0" applyBorder="1" applyAlignment="1">
      <alignment horizontal="left" indent="1"/>
    </xf>
    <xf numFmtId="167" fontId="0" fillId="0" borderId="12" xfId="3" applyNumberFormat="1" applyFont="1" applyBorder="1"/>
    <xf numFmtId="3" fontId="4" fillId="0" borderId="12" xfId="0" applyNumberFormat="1" applyFont="1" applyBorder="1"/>
    <xf numFmtId="167" fontId="4" fillId="0" borderId="12" xfId="3" applyNumberFormat="1" applyFont="1" applyFill="1" applyBorder="1"/>
    <xf numFmtId="5" fontId="4" fillId="0" borderId="12" xfId="0" applyNumberFormat="1" applyFont="1" applyBorder="1"/>
    <xf numFmtId="9" fontId="0" fillId="0" borderId="0" xfId="1" applyFont="1" applyFill="1"/>
    <xf numFmtId="9" fontId="2" fillId="0" borderId="2" xfId="0" quotePrefix="1" applyNumberFormat="1" applyFont="1" applyFill="1" applyBorder="1"/>
    <xf numFmtId="9" fontId="2" fillId="0" borderId="2" xfId="0" quotePrefix="1" applyNumberFormat="1" applyFont="1" applyBorder="1"/>
    <xf numFmtId="164" fontId="0" fillId="0" borderId="0" xfId="1" applyNumberFormat="1" applyFont="1" applyFill="1"/>
    <xf numFmtId="0" fontId="0" fillId="0" borderId="0" xfId="0" applyAlignment="1">
      <alignment horizontal="left" indent="2"/>
    </xf>
    <xf numFmtId="9" fontId="2" fillId="0" borderId="1" xfId="0" quotePrefix="1" applyNumberFormat="1" applyFont="1" applyFill="1" applyBorder="1"/>
    <xf numFmtId="9" fontId="2" fillId="0" borderId="1" xfId="0" quotePrefix="1" applyNumberFormat="1" applyFont="1" applyBorder="1"/>
    <xf numFmtId="9" fontId="2" fillId="0" borderId="2" xfId="1" applyNumberFormat="1" applyFont="1" applyFill="1" applyBorder="1"/>
    <xf numFmtId="3" fontId="2" fillId="0" borderId="11" xfId="0" applyNumberFormat="1" applyFont="1" applyBorder="1"/>
    <xf numFmtId="3" fontId="0" fillId="3" borderId="10" xfId="0" applyNumberFormat="1" applyFill="1" applyBorder="1"/>
    <xf numFmtId="3" fontId="4" fillId="0" borderId="10" xfId="0" applyNumberFormat="1" applyFont="1" applyBorder="1" applyAlignment="1">
      <alignment horizontal="right"/>
    </xf>
    <xf numFmtId="3" fontId="2" fillId="0" borderId="9" xfId="0" applyNumberFormat="1" applyFont="1" applyBorder="1"/>
    <xf numFmtId="3" fontId="4" fillId="3" borderId="11" xfId="0" applyNumberFormat="1" applyFont="1" applyFill="1" applyBorder="1"/>
    <xf numFmtId="3" fontId="4" fillId="3" borderId="10" xfId="0" applyNumberFormat="1" applyFont="1" applyFill="1" applyBorder="1"/>
    <xf numFmtId="164" fontId="0" fillId="0" borderId="0" xfId="1" applyNumberFormat="1" applyFont="1" applyFill="1" applyBorder="1"/>
    <xf numFmtId="164" fontId="2" fillId="0" borderId="0" xfId="1" applyNumberFormat="1" applyFont="1" applyFill="1" applyBorder="1"/>
    <xf numFmtId="3" fontId="2" fillId="0" borderId="10" xfId="0" applyNumberFormat="1" applyFont="1" applyFill="1" applyBorder="1"/>
    <xf numFmtId="167" fontId="0" fillId="0" borderId="2" xfId="3" applyNumberFormat="1" applyFont="1" applyBorder="1"/>
    <xf numFmtId="167" fontId="0" fillId="0" borderId="0" xfId="0" applyNumberFormat="1" applyBorder="1"/>
    <xf numFmtId="167" fontId="0" fillId="3" borderId="0" xfId="3" applyNumberFormat="1" applyFont="1" applyFill="1"/>
    <xf numFmtId="167" fontId="0" fillId="3" borderId="2" xfId="3" applyNumberFormat="1" applyFont="1" applyFill="1" applyBorder="1"/>
    <xf numFmtId="0" fontId="20" fillId="0" borderId="0" xfId="0" applyFont="1"/>
    <xf numFmtId="0" fontId="0" fillId="0" borderId="0" xfId="0" applyFont="1" applyAlignment="1">
      <alignment wrapText="1"/>
    </xf>
    <xf numFmtId="3" fontId="4" fillId="3" borderId="0" xfId="0" applyNumberFormat="1" applyFont="1" applyFill="1" applyAlignment="1">
      <alignment horizontal="left" indent="2"/>
    </xf>
    <xf numFmtId="0" fontId="10" fillId="3" borderId="2" xfId="0" applyFont="1" applyFill="1" applyBorder="1"/>
    <xf numFmtId="3" fontId="10" fillId="3" borderId="2" xfId="0" applyNumberFormat="1" applyFont="1" applyFill="1" applyBorder="1"/>
    <xf numFmtId="5" fontId="0" fillId="3" borderId="0" xfId="0" applyNumberFormat="1" applyFill="1"/>
    <xf numFmtId="3" fontId="0" fillId="3" borderId="1" xfId="0" applyNumberFormat="1" applyFont="1" applyFill="1" applyBorder="1"/>
    <xf numFmtId="167" fontId="4" fillId="3" borderId="0" xfId="3" applyNumberFormat="1" applyFont="1" applyFill="1"/>
    <xf numFmtId="3" fontId="0" fillId="3" borderId="9" xfId="0" applyNumberFormat="1" applyFill="1" applyBorder="1"/>
    <xf numFmtId="3" fontId="2" fillId="3" borderId="0" xfId="0" applyNumberFormat="1" applyFont="1" applyFill="1" applyBorder="1"/>
    <xf numFmtId="167" fontId="2" fillId="3" borderId="0" xfId="3" applyNumberFormat="1" applyFont="1" applyFill="1" applyBorder="1"/>
    <xf numFmtId="5" fontId="2" fillId="3" borderId="0" xfId="0" applyNumberFormat="1" applyFont="1" applyFill="1" applyBorder="1"/>
    <xf numFmtId="0" fontId="0" fillId="3" borderId="1" xfId="0" applyFill="1" applyBorder="1" applyAlignment="1">
      <alignment horizontal="left" indent="1"/>
    </xf>
    <xf numFmtId="0" fontId="12" fillId="3" borderId="1" xfId="0" applyFont="1" applyFill="1" applyBorder="1" applyAlignment="1">
      <alignment horizontal="left" indent="8"/>
    </xf>
    <xf numFmtId="1" fontId="2" fillId="3" borderId="0" xfId="0" applyNumberFormat="1" applyFont="1" applyFill="1" applyBorder="1"/>
    <xf numFmtId="0" fontId="0" fillId="3" borderId="2" xfId="0" applyFill="1" applyBorder="1" applyAlignment="1">
      <alignment horizontal="left" indent="1"/>
    </xf>
    <xf numFmtId="167" fontId="0" fillId="3" borderId="3" xfId="3" applyNumberFormat="1" applyFont="1" applyFill="1" applyBorder="1"/>
    <xf numFmtId="167" fontId="0" fillId="3" borderId="0" xfId="3" applyNumberFormat="1" applyFont="1" applyFill="1" applyBorder="1"/>
    <xf numFmtId="0" fontId="0" fillId="3" borderId="3" xfId="0" applyFont="1" applyFill="1" applyBorder="1"/>
    <xf numFmtId="167" fontId="1" fillId="3" borderId="3" xfId="3" applyNumberFormat="1" applyFont="1" applyFill="1" applyBorder="1"/>
    <xf numFmtId="9" fontId="0" fillId="3" borderId="1" xfId="1" applyFont="1" applyFill="1" applyBorder="1"/>
    <xf numFmtId="5" fontId="2" fillId="3" borderId="1" xfId="0" applyNumberFormat="1" applyFont="1" applyFill="1" applyBorder="1"/>
    <xf numFmtId="0" fontId="0" fillId="3" borderId="0" xfId="0" applyFill="1" applyBorder="1" applyAlignment="1">
      <alignment horizontal="left" indent="1"/>
    </xf>
    <xf numFmtId="164" fontId="2" fillId="3" borderId="1" xfId="1" applyNumberFormat="1" applyFont="1" applyFill="1" applyBorder="1"/>
    <xf numFmtId="3" fontId="2" fillId="3" borderId="9" xfId="0" applyNumberFormat="1" applyFont="1" applyFill="1" applyBorder="1"/>
    <xf numFmtId="0" fontId="4" fillId="0" borderId="0" xfId="0" applyFont="1" applyBorder="1" applyAlignment="1">
      <alignment horizontal="left" indent="1"/>
    </xf>
    <xf numFmtId="3" fontId="0" fillId="0" borderId="1" xfId="0" applyNumberFormat="1" applyFill="1" applyBorder="1"/>
    <xf numFmtId="0" fontId="4" fillId="0" borderId="2" xfId="0" applyFont="1" applyBorder="1" applyAlignment="1">
      <alignment horizontal="left" indent="1"/>
    </xf>
    <xf numFmtId="0" fontId="0" fillId="0" borderId="12" xfId="0" applyBorder="1" applyAlignment="1">
      <alignment horizontal="right"/>
    </xf>
    <xf numFmtId="0" fontId="0" fillId="0" borderId="1" xfId="0" applyBorder="1" applyAlignment="1">
      <alignment horizontal="right"/>
    </xf>
    <xf numFmtId="0" fontId="12" fillId="0" borderId="0" xfId="0" applyFont="1" applyFill="1"/>
    <xf numFmtId="0" fontId="23" fillId="0" borderId="0" xfId="0" applyFont="1" applyAlignment="1">
      <alignment horizontal="left" vertical="center" readingOrder="1"/>
    </xf>
    <xf numFmtId="0" fontId="0" fillId="0" borderId="0" xfId="0" applyFill="1" applyBorder="1" applyAlignment="1">
      <alignment wrapText="1"/>
    </xf>
    <xf numFmtId="0" fontId="0" fillId="0" borderId="0" xfId="0" applyBorder="1" applyAlignment="1">
      <alignment wrapText="1"/>
    </xf>
    <xf numFmtId="0" fontId="0" fillId="2" borderId="3" xfId="0" applyFill="1" applyBorder="1"/>
    <xf numFmtId="0" fontId="9" fillId="0" borderId="0" xfId="0" applyFont="1" applyFill="1" applyBorder="1"/>
    <xf numFmtId="3" fontId="9" fillId="0" borderId="0" xfId="0" applyNumberFormat="1" applyFont="1" applyFill="1" applyBorder="1"/>
    <xf numFmtId="0" fontId="7" fillId="0" borderId="0" xfId="2" applyFont="1" applyAlignment="1">
      <alignment horizontal="right"/>
    </xf>
    <xf numFmtId="0" fontId="7" fillId="0" borderId="0" xfId="2" applyFont="1" applyAlignment="1">
      <alignment horizontal="right" vertical="top"/>
    </xf>
    <xf numFmtId="0" fontId="24" fillId="0" borderId="0" xfId="0" applyFont="1"/>
    <xf numFmtId="3" fontId="0" fillId="0" borderId="0" xfId="0" applyNumberFormat="1" applyBorder="1"/>
    <xf numFmtId="0" fontId="2" fillId="0" borderId="0" xfId="0" applyFont="1" applyBorder="1"/>
    <xf numFmtId="3" fontId="2" fillId="0" borderId="0" xfId="0" applyNumberFormat="1" applyFont="1" applyBorder="1"/>
    <xf numFmtId="0" fontId="0" fillId="3" borderId="14" xfId="0" applyFill="1" applyBorder="1" applyAlignment="1">
      <alignment horizontal="left" indent="1"/>
    </xf>
    <xf numFmtId="3" fontId="0" fillId="3" borderId="14" xfId="0" applyNumberFormat="1" applyFill="1" applyBorder="1"/>
    <xf numFmtId="3" fontId="0" fillId="3" borderId="15" xfId="0" applyNumberFormat="1" applyFill="1" applyBorder="1"/>
    <xf numFmtId="0" fontId="2" fillId="0" borderId="0" xfId="0" applyFont="1" applyFill="1" applyBorder="1" applyAlignment="1">
      <alignment horizontal="right"/>
    </xf>
    <xf numFmtId="0" fontId="2" fillId="0" borderId="0" xfId="0" applyFont="1" applyBorder="1" applyAlignment="1">
      <alignment horizontal="right"/>
    </xf>
    <xf numFmtId="3" fontId="0" fillId="3" borderId="14" xfId="0" applyNumberFormat="1" applyFill="1" applyBorder="1" applyAlignment="1">
      <alignment horizontal="left" indent="1"/>
    </xf>
    <xf numFmtId="3" fontId="0" fillId="0" borderId="0" xfId="0" applyNumberFormat="1" applyBorder="1" applyAlignment="1">
      <alignment horizontal="left" indent="1"/>
    </xf>
    <xf numFmtId="3" fontId="0" fillId="3" borderId="0" xfId="0" applyNumberFormat="1" applyFill="1" applyBorder="1" applyAlignment="1">
      <alignment horizontal="left" indent="1"/>
    </xf>
    <xf numFmtId="3" fontId="2" fillId="3" borderId="0" xfId="0" applyNumberFormat="1" applyFont="1" applyFill="1" applyBorder="1" applyAlignment="1">
      <alignment horizontal="left" indent="1"/>
    </xf>
    <xf numFmtId="3" fontId="2" fillId="0" borderId="0" xfId="0" applyNumberFormat="1" applyFont="1" applyBorder="1" applyAlignment="1">
      <alignment horizontal="left" indent="1"/>
    </xf>
    <xf numFmtId="3" fontId="0" fillId="0" borderId="15" xfId="0" applyNumberFormat="1" applyBorder="1"/>
    <xf numFmtId="9" fontId="0" fillId="0" borderId="15" xfId="1" applyFont="1" applyBorder="1"/>
    <xf numFmtId="0" fontId="16" fillId="2" borderId="0" xfId="0" applyFont="1" applyFill="1" applyBorder="1" applyAlignment="1">
      <alignment horizontal="left" wrapText="1" readingOrder="1"/>
    </xf>
    <xf numFmtId="0" fontId="2" fillId="5" borderId="0" xfId="0" applyFont="1" applyFill="1" applyBorder="1"/>
    <xf numFmtId="3" fontId="4" fillId="3" borderId="0" xfId="0" applyNumberFormat="1" applyFont="1" applyFill="1" applyBorder="1"/>
    <xf numFmtId="3" fontId="4" fillId="0" borderId="0" xfId="0" applyNumberFormat="1" applyFont="1" applyFill="1" applyBorder="1"/>
    <xf numFmtId="3" fontId="0" fillId="3" borderId="14" xfId="0" applyNumberFormat="1" applyFont="1" applyFill="1" applyBorder="1"/>
    <xf numFmtId="164" fontId="0" fillId="3" borderId="14" xfId="1" applyNumberFormat="1" applyFont="1" applyFill="1" applyBorder="1"/>
    <xf numFmtId="3" fontId="16" fillId="3" borderId="14" xfId="0" applyNumberFormat="1" applyFont="1" applyFill="1" applyBorder="1" applyAlignment="1">
      <alignment horizontal="left" wrapText="1" readingOrder="1"/>
    </xf>
    <xf numFmtId="3" fontId="17" fillId="0" borderId="0" xfId="0" applyNumberFormat="1" applyFont="1" applyFill="1" applyBorder="1" applyAlignment="1">
      <alignment horizontal="left" wrapText="1" indent="2" readingOrder="1"/>
    </xf>
    <xf numFmtId="3" fontId="17" fillId="3" borderId="0" xfId="0" applyNumberFormat="1" applyFont="1" applyFill="1" applyBorder="1" applyAlignment="1">
      <alignment horizontal="left" wrapText="1" indent="2" readingOrder="1"/>
    </xf>
    <xf numFmtId="3" fontId="16" fillId="0" borderId="0" xfId="0" applyNumberFormat="1" applyFont="1" applyFill="1" applyBorder="1" applyAlignment="1">
      <alignment horizontal="left" wrapText="1" readingOrder="1"/>
    </xf>
    <xf numFmtId="3" fontId="16" fillId="3" borderId="0" xfId="0" applyNumberFormat="1" applyFont="1" applyFill="1" applyBorder="1" applyAlignment="1">
      <alignment horizontal="left" wrapText="1" readingOrder="1"/>
    </xf>
    <xf numFmtId="3" fontId="18" fillId="3" borderId="0" xfId="0" applyNumberFormat="1" applyFont="1" applyFill="1" applyBorder="1" applyAlignment="1">
      <alignment horizontal="left" wrapText="1" readingOrder="1"/>
    </xf>
    <xf numFmtId="164" fontId="2" fillId="3" borderId="0" xfId="1" applyNumberFormat="1" applyFont="1" applyFill="1" applyBorder="1"/>
    <xf numFmtId="3" fontId="18" fillId="3" borderId="16" xfId="0" applyNumberFormat="1" applyFont="1" applyFill="1" applyBorder="1" applyAlignment="1">
      <alignment horizontal="left" wrapText="1" readingOrder="1"/>
    </xf>
    <xf numFmtId="3" fontId="2" fillId="3" borderId="16" xfId="0" applyNumberFormat="1" applyFont="1" applyFill="1" applyBorder="1"/>
    <xf numFmtId="164" fontId="2" fillId="3" borderId="16" xfId="1" applyNumberFormat="1" applyFont="1" applyFill="1" applyBorder="1"/>
    <xf numFmtId="3" fontId="18" fillId="0" borderId="17" xfId="0" applyNumberFormat="1" applyFont="1" applyFill="1" applyBorder="1" applyAlignment="1">
      <alignment horizontal="left" wrapText="1" readingOrder="1"/>
    </xf>
    <xf numFmtId="3" fontId="2" fillId="0" borderId="17" xfId="0" applyNumberFormat="1" applyFont="1" applyFill="1" applyBorder="1"/>
    <xf numFmtId="164" fontId="2" fillId="0" borderId="17" xfId="1" applyNumberFormat="1" applyFont="1" applyFill="1" applyBorder="1"/>
    <xf numFmtId="0" fontId="15" fillId="0" borderId="0" xfId="0" applyFont="1" applyBorder="1"/>
    <xf numFmtId="3" fontId="4" fillId="3" borderId="14" xfId="0" applyNumberFormat="1" applyFont="1" applyFill="1" applyBorder="1"/>
    <xf numFmtId="3" fontId="4" fillId="3" borderId="14" xfId="0" applyNumberFormat="1" applyFont="1" applyFill="1" applyBorder="1" applyAlignment="1">
      <alignment horizontal="left" indent="1"/>
    </xf>
    <xf numFmtId="3" fontId="4" fillId="3" borderId="0" xfId="0" applyNumberFormat="1" applyFont="1" applyFill="1" applyBorder="1" applyAlignment="1">
      <alignment horizontal="left" indent="1"/>
    </xf>
    <xf numFmtId="0" fontId="2" fillId="5" borderId="3" xfId="0" applyFont="1" applyFill="1" applyBorder="1"/>
    <xf numFmtId="3" fontId="0" fillId="0" borderId="1" xfId="0" applyNumberFormat="1" applyFont="1" applyFill="1" applyBorder="1"/>
    <xf numFmtId="3" fontId="4" fillId="0" borderId="0" xfId="0" applyNumberFormat="1" applyFont="1" applyBorder="1"/>
    <xf numFmtId="3" fontId="4" fillId="0" borderId="0" xfId="0" applyNumberFormat="1" applyFont="1" applyFill="1" applyBorder="1" applyAlignment="1">
      <alignment horizontal="left" indent="1"/>
    </xf>
    <xf numFmtId="0" fontId="2" fillId="0" borderId="18" xfId="0" applyFont="1" applyBorder="1"/>
    <xf numFmtId="1" fontId="0" fillId="0" borderId="0" xfId="0" applyNumberFormat="1"/>
    <xf numFmtId="0" fontId="2" fillId="0" borderId="2" xfId="0" applyNumberFormat="1" applyFont="1" applyFill="1" applyBorder="1"/>
    <xf numFmtId="0" fontId="2" fillId="0" borderId="0" xfId="0" applyFont="1" applyFill="1" applyBorder="1" applyAlignment="1">
      <alignment wrapText="1"/>
    </xf>
    <xf numFmtId="0" fontId="12" fillId="0" borderId="0" xfId="0" applyFont="1" applyAlignment="1">
      <alignment horizontal="left" vertical="top" wrapText="1"/>
    </xf>
    <xf numFmtId="9" fontId="0" fillId="3" borderId="14" xfId="1" applyFont="1" applyFill="1" applyBorder="1"/>
    <xf numFmtId="3" fontId="0" fillId="3" borderId="0" xfId="0" applyNumberFormat="1" applyFont="1" applyFill="1" applyBorder="1" applyAlignment="1">
      <alignment horizontal="left" indent="1"/>
    </xf>
    <xf numFmtId="3" fontId="0" fillId="0" borderId="0" xfId="0" applyNumberFormat="1" applyFont="1" applyFill="1" applyBorder="1" applyAlignment="1">
      <alignment horizontal="left" indent="1"/>
    </xf>
    <xf numFmtId="3" fontId="2" fillId="3" borderId="14" xfId="0" applyNumberFormat="1" applyFont="1" applyFill="1" applyBorder="1"/>
    <xf numFmtId="9" fontId="4" fillId="3" borderId="14" xfId="1" applyFont="1" applyFill="1" applyBorder="1"/>
    <xf numFmtId="9" fontId="4" fillId="0" borderId="0" xfId="1" applyFont="1" applyFill="1" applyBorder="1"/>
    <xf numFmtId="9" fontId="4" fillId="3" borderId="0" xfId="1" applyFont="1" applyFill="1" applyBorder="1"/>
    <xf numFmtId="9" fontId="4" fillId="3" borderId="20" xfId="1" applyFont="1" applyFill="1" applyBorder="1"/>
    <xf numFmtId="9" fontId="4" fillId="0" borderId="19" xfId="1" applyFont="1" applyFill="1" applyBorder="1"/>
    <xf numFmtId="9" fontId="4" fillId="3" borderId="19" xfId="1" applyFont="1" applyFill="1" applyBorder="1"/>
    <xf numFmtId="0" fontId="0" fillId="0" borderId="19" xfId="0" applyBorder="1"/>
    <xf numFmtId="0" fontId="0" fillId="0" borderId="16" xfId="0" applyBorder="1"/>
    <xf numFmtId="0" fontId="2" fillId="0" borderId="16" xfId="0" applyFont="1" applyBorder="1"/>
    <xf numFmtId="0" fontId="0" fillId="0" borderId="21" xfId="0" applyBorder="1"/>
    <xf numFmtId="9" fontId="0" fillId="0" borderId="22" xfId="1" applyFont="1" applyBorder="1"/>
    <xf numFmtId="0" fontId="0" fillId="0" borderId="15" xfId="0" applyBorder="1"/>
    <xf numFmtId="0" fontId="2" fillId="0" borderId="23" xfId="0" applyFont="1" applyFill="1" applyBorder="1"/>
    <xf numFmtId="3" fontId="0" fillId="0" borderId="0" xfId="0" applyNumberFormat="1" applyFill="1" applyBorder="1" applyAlignment="1">
      <alignment horizontal="left" indent="1"/>
    </xf>
    <xf numFmtId="0" fontId="2" fillId="0" borderId="23" xfId="0" applyFont="1" applyBorder="1"/>
    <xf numFmtId="3" fontId="4" fillId="3" borderId="0" xfId="0" applyNumberFormat="1" applyFont="1" applyFill="1" applyBorder="1" applyAlignment="1">
      <alignment horizontal="left" indent="2"/>
    </xf>
    <xf numFmtId="3" fontId="2" fillId="3" borderId="0" xfId="0" applyNumberFormat="1" applyFont="1" applyFill="1" applyBorder="1" applyAlignment="1"/>
    <xf numFmtId="3" fontId="4" fillId="0" borderId="0" xfId="0" applyNumberFormat="1" applyFont="1" applyFill="1" applyBorder="1" applyAlignment="1">
      <alignment horizontal="left" indent="2"/>
    </xf>
    <xf numFmtId="3" fontId="2" fillId="0" borderId="4" xfId="0" applyNumberFormat="1" applyFont="1" applyFill="1" applyBorder="1"/>
    <xf numFmtId="3" fontId="2" fillId="3" borderId="17" xfId="0" applyNumberFormat="1" applyFont="1" applyFill="1" applyBorder="1"/>
    <xf numFmtId="165" fontId="2" fillId="3" borderId="17" xfId="0" applyNumberFormat="1" applyFont="1" applyFill="1" applyBorder="1"/>
    <xf numFmtId="9" fontId="0" fillId="0" borderId="0" xfId="1" applyFont="1" applyFill="1" applyBorder="1"/>
    <xf numFmtId="9" fontId="0" fillId="3" borderId="16" xfId="1" applyFont="1" applyFill="1" applyBorder="1"/>
    <xf numFmtId="3" fontId="2" fillId="0" borderId="16" xfId="0" applyNumberFormat="1" applyFont="1" applyFill="1" applyBorder="1"/>
    <xf numFmtId="9" fontId="0" fillId="0" borderId="16" xfId="1" applyFont="1" applyFill="1" applyBorder="1"/>
    <xf numFmtId="3" fontId="2" fillId="5" borderId="1" xfId="0" applyNumberFormat="1" applyFont="1" applyFill="1" applyBorder="1"/>
    <xf numFmtId="9" fontId="0" fillId="0" borderId="0" xfId="1" applyFont="1" applyBorder="1"/>
    <xf numFmtId="3" fontId="0" fillId="0" borderId="17" xfId="0" applyNumberFormat="1" applyBorder="1"/>
    <xf numFmtId="0" fontId="2" fillId="0" borderId="15" xfId="0" applyFont="1" applyFill="1" applyBorder="1"/>
    <xf numFmtId="3" fontId="0" fillId="3" borderId="20" xfId="0" applyNumberFormat="1" applyFill="1" applyBorder="1"/>
    <xf numFmtId="3" fontId="0" fillId="0" borderId="19" xfId="0" applyNumberFormat="1" applyBorder="1"/>
    <xf numFmtId="3" fontId="2" fillId="3" borderId="19" xfId="0" applyNumberFormat="1" applyFont="1" applyFill="1" applyBorder="1"/>
    <xf numFmtId="9" fontId="0" fillId="0" borderId="19" xfId="1" applyFont="1" applyBorder="1"/>
    <xf numFmtId="3" fontId="0" fillId="3" borderId="19" xfId="0" applyNumberFormat="1" applyFill="1" applyBorder="1"/>
    <xf numFmtId="3" fontId="2" fillId="0" borderId="19" xfId="0" applyNumberFormat="1" applyFont="1" applyBorder="1"/>
    <xf numFmtId="3" fontId="0" fillId="0" borderId="24" xfId="0" applyNumberFormat="1" applyBorder="1"/>
    <xf numFmtId="0" fontId="2" fillId="0" borderId="15" xfId="0" applyFont="1" applyBorder="1"/>
    <xf numFmtId="0" fontId="2" fillId="0" borderId="19" xfId="0" applyFont="1" applyBorder="1"/>
    <xf numFmtId="165" fontId="0" fillId="3" borderId="0" xfId="0" applyNumberFormat="1" applyFill="1" applyBorder="1"/>
    <xf numFmtId="165" fontId="0" fillId="3" borderId="19" xfId="0" applyNumberFormat="1" applyFill="1" applyBorder="1"/>
    <xf numFmtId="165" fontId="0" fillId="0" borderId="0" xfId="0" applyNumberFormat="1" applyBorder="1"/>
    <xf numFmtId="165" fontId="0" fillId="0" borderId="19" xfId="0" applyNumberFormat="1" applyBorder="1"/>
    <xf numFmtId="0" fontId="2" fillId="2" borderId="0" xfId="0" applyFont="1" applyFill="1" applyBorder="1" applyAlignment="1">
      <alignment wrapText="1"/>
    </xf>
    <xf numFmtId="0" fontId="2" fillId="0" borderId="0" xfId="0" applyFont="1" applyAlignment="1">
      <alignment wrapText="1"/>
    </xf>
    <xf numFmtId="0" fontId="2" fillId="0" borderId="0" xfId="0" applyFont="1" applyBorder="1" applyAlignment="1">
      <alignment wrapText="1"/>
    </xf>
    <xf numFmtId="0" fontId="2" fillId="0" borderId="0" xfId="0" applyFont="1" applyFill="1" applyBorder="1" applyAlignment="1">
      <alignment wrapText="1"/>
    </xf>
    <xf numFmtId="0" fontId="8" fillId="0" borderId="0" xfId="0" applyFont="1" applyFill="1" applyBorder="1" applyAlignment="1">
      <alignment wrapText="1"/>
    </xf>
    <xf numFmtId="3" fontId="0" fillId="3" borderId="16" xfId="0" applyNumberFormat="1" applyFill="1" applyBorder="1" applyAlignment="1">
      <alignment horizontal="left" indent="1"/>
    </xf>
    <xf numFmtId="3" fontId="0" fillId="3" borderId="16" xfId="0" applyNumberFormat="1" applyFill="1" applyBorder="1"/>
    <xf numFmtId="0" fontId="0" fillId="0" borderId="18" xfId="0" applyBorder="1"/>
    <xf numFmtId="0" fontId="2" fillId="0" borderId="25" xfId="0" applyFont="1" applyBorder="1"/>
    <xf numFmtId="3" fontId="0" fillId="0" borderId="22" xfId="0" applyNumberFormat="1" applyBorder="1"/>
    <xf numFmtId="3" fontId="0" fillId="3" borderId="21" xfId="0" applyNumberFormat="1" applyFill="1" applyBorder="1"/>
    <xf numFmtId="3" fontId="0" fillId="0" borderId="18" xfId="0" applyNumberFormat="1" applyFill="1" applyBorder="1"/>
    <xf numFmtId="165" fontId="0" fillId="0" borderId="0" xfId="0" applyNumberFormat="1" applyFill="1" applyBorder="1"/>
    <xf numFmtId="3" fontId="2" fillId="0" borderId="18" xfId="0" applyNumberFormat="1" applyFont="1" applyFill="1" applyBorder="1"/>
    <xf numFmtId="3" fontId="2" fillId="0" borderId="25" xfId="0" applyNumberFormat="1" applyFont="1" applyFill="1" applyBorder="1"/>
    <xf numFmtId="3" fontId="0" fillId="0" borderId="19" xfId="0" applyNumberFormat="1" applyFill="1" applyBorder="1"/>
    <xf numFmtId="9" fontId="0" fillId="0" borderId="19" xfId="1" applyFont="1" applyFill="1" applyBorder="1"/>
    <xf numFmtId="165" fontId="0" fillId="0" borderId="19" xfId="0" applyNumberFormat="1" applyFill="1" applyBorder="1"/>
    <xf numFmtId="3" fontId="2" fillId="0" borderId="19" xfId="0" applyNumberFormat="1" applyFont="1" applyFill="1" applyBorder="1"/>
    <xf numFmtId="3" fontId="0" fillId="0" borderId="17" xfId="0" applyNumberFormat="1" applyFill="1" applyBorder="1"/>
    <xf numFmtId="3" fontId="0" fillId="0" borderId="24" xfId="0" applyNumberFormat="1" applyFill="1" applyBorder="1"/>
    <xf numFmtId="9" fontId="2" fillId="0" borderId="0" xfId="1" applyFont="1" applyBorder="1"/>
    <xf numFmtId="9" fontId="2" fillId="0" borderId="19" xfId="1" applyFont="1" applyBorder="1"/>
    <xf numFmtId="9" fontId="0" fillId="3" borderId="19" xfId="1" applyFont="1" applyFill="1" applyBorder="1"/>
    <xf numFmtId="0" fontId="13" fillId="0" borderId="0" xfId="0" applyFont="1" applyAlignment="1">
      <alignment horizontal="left" vertical="top"/>
    </xf>
    <xf numFmtId="0" fontId="1" fillId="0" borderId="0" xfId="2" applyFont="1" applyAlignment="1">
      <alignment horizontal="left" vertical="top"/>
    </xf>
    <xf numFmtId="0" fontId="1" fillId="0" borderId="0" xfId="0" applyFont="1"/>
    <xf numFmtId="0" fontId="2" fillId="2" borderId="0" xfId="2" applyFont="1" applyFill="1" applyBorder="1" applyAlignment="1">
      <alignment horizontal="center"/>
    </xf>
    <xf numFmtId="0" fontId="2" fillId="0" borderId="0" xfId="2" applyFont="1" applyAlignment="1">
      <alignment horizontal="left" indent="3"/>
    </xf>
    <xf numFmtId="0" fontId="2" fillId="0" borderId="0" xfId="2" applyFont="1" applyAlignment="1">
      <alignment horizontal="left" vertical="top"/>
    </xf>
    <xf numFmtId="0" fontId="25" fillId="0" borderId="0" xfId="0" applyFont="1" applyAlignment="1">
      <alignment horizontal="left" vertical="top" readingOrder="1"/>
    </xf>
    <xf numFmtId="0" fontId="0" fillId="0" borderId="0" xfId="0" applyFont="1" applyAlignment="1">
      <alignment vertical="top" readingOrder="1"/>
    </xf>
    <xf numFmtId="0" fontId="16" fillId="0" borderId="0" xfId="0" applyFont="1"/>
    <xf numFmtId="0" fontId="2" fillId="0" borderId="0" xfId="0" applyFont="1" applyAlignment="1">
      <alignment vertical="top" readingOrder="1"/>
    </xf>
    <xf numFmtId="3" fontId="2" fillId="0" borderId="0" xfId="0" applyNumberFormat="1" applyFont="1" applyFill="1" applyBorder="1" applyAlignment="1"/>
    <xf numFmtId="3" fontId="0" fillId="3" borderId="14" xfId="0" applyNumberFormat="1" applyFont="1" applyFill="1" applyBorder="1" applyAlignment="1">
      <alignment horizontal="left" indent="1"/>
    </xf>
    <xf numFmtId="3" fontId="2" fillId="3" borderId="8" xfId="0" applyNumberFormat="1" applyFont="1" applyFill="1" applyBorder="1"/>
    <xf numFmtId="3" fontId="0" fillId="3" borderId="1" xfId="0" applyNumberFormat="1" applyFont="1" applyFill="1" applyBorder="1" applyAlignment="1">
      <alignment horizontal="left" indent="1"/>
    </xf>
    <xf numFmtId="3" fontId="2" fillId="0" borderId="1" xfId="0" applyNumberFormat="1" applyFont="1" applyFill="1" applyBorder="1"/>
    <xf numFmtId="3" fontId="2" fillId="0" borderId="8" xfId="0" applyNumberFormat="1" applyFont="1" applyFill="1" applyBorder="1"/>
    <xf numFmtId="0" fontId="0" fillId="5" borderId="0" xfId="0" applyFont="1" applyFill="1" applyBorder="1" applyAlignment="1">
      <alignment horizontal="left"/>
    </xf>
    <xf numFmtId="9" fontId="4" fillId="0" borderId="0" xfId="1" applyFont="1" applyBorder="1"/>
    <xf numFmtId="3" fontId="16" fillId="0" borderId="0" xfId="0" applyNumberFormat="1" applyFont="1" applyBorder="1" applyAlignment="1">
      <alignment horizontal="left" wrapText="1" readingOrder="1"/>
    </xf>
    <xf numFmtId="3" fontId="17" fillId="0" borderId="0" xfId="0" applyNumberFormat="1" applyFont="1" applyBorder="1" applyAlignment="1">
      <alignment horizontal="left" wrapText="1" indent="5" readingOrder="1"/>
    </xf>
    <xf numFmtId="3" fontId="17" fillId="0" borderId="0" xfId="0" applyNumberFormat="1" applyFont="1" applyBorder="1" applyAlignment="1">
      <alignment horizontal="left" wrapText="1" indent="3" readingOrder="1"/>
    </xf>
    <xf numFmtId="3" fontId="17" fillId="3" borderId="0" xfId="0" applyNumberFormat="1" applyFont="1" applyFill="1" applyBorder="1" applyAlignment="1">
      <alignment horizontal="left" wrapText="1" indent="5" readingOrder="1"/>
    </xf>
    <xf numFmtId="3" fontId="17" fillId="3" borderId="0" xfId="0" applyNumberFormat="1" applyFont="1" applyFill="1" applyBorder="1" applyAlignment="1">
      <alignment horizontal="left" wrapText="1" indent="3" readingOrder="1"/>
    </xf>
    <xf numFmtId="3" fontId="18" fillId="0" borderId="1" xfId="0" applyNumberFormat="1" applyFont="1" applyBorder="1" applyAlignment="1">
      <alignment horizontal="left" wrapText="1" readingOrder="1"/>
    </xf>
    <xf numFmtId="3" fontId="2" fillId="0" borderId="1" xfId="3" applyNumberFormat="1" applyFont="1" applyBorder="1"/>
    <xf numFmtId="3" fontId="18" fillId="0" borderId="0" xfId="0" applyNumberFormat="1" applyFont="1" applyBorder="1" applyAlignment="1">
      <alignment horizontal="left" wrapText="1" readingOrder="1"/>
    </xf>
    <xf numFmtId="3" fontId="18" fillId="0" borderId="3" xfId="0" applyNumberFormat="1" applyFont="1" applyBorder="1" applyAlignment="1">
      <alignment horizontal="left" wrapText="1" readingOrder="1"/>
    </xf>
    <xf numFmtId="3" fontId="19" fillId="3" borderId="1" xfId="0" applyNumberFormat="1" applyFont="1" applyFill="1" applyBorder="1" applyAlignment="1">
      <alignment horizontal="left" wrapText="1" indent="5" readingOrder="1"/>
    </xf>
    <xf numFmtId="0" fontId="2" fillId="0" borderId="19" xfId="0" applyFont="1" applyFill="1" applyBorder="1" applyAlignment="1">
      <alignment wrapText="1"/>
    </xf>
    <xf numFmtId="3" fontId="2" fillId="3" borderId="26" xfId="0" applyNumberFormat="1" applyFont="1" applyFill="1" applyBorder="1"/>
    <xf numFmtId="0" fontId="2" fillId="5" borderId="0" xfId="0" applyFont="1" applyFill="1" applyBorder="1" applyAlignment="1">
      <alignment horizontal="center"/>
    </xf>
    <xf numFmtId="3" fontId="0" fillId="2" borderId="0" xfId="0" applyNumberFormat="1" applyFont="1" applyFill="1" applyBorder="1"/>
    <xf numFmtId="3" fontId="2" fillId="0" borderId="0" xfId="0" applyNumberFormat="1" applyFont="1" applyFill="1"/>
    <xf numFmtId="0" fontId="9" fillId="0" borderId="0" xfId="0" applyFont="1" applyAlignment="1">
      <alignment horizontal="left" indent="1"/>
    </xf>
    <xf numFmtId="0" fontId="30" fillId="0" borderId="0" xfId="2" applyFont="1"/>
    <xf numFmtId="0" fontId="3" fillId="2" borderId="0" xfId="0" applyFont="1" applyFill="1" applyAlignment="1">
      <alignment horizontal="center"/>
    </xf>
    <xf numFmtId="0" fontId="26" fillId="0" borderId="0" xfId="0" applyFont="1" applyAlignment="1">
      <alignment horizontal="center"/>
    </xf>
    <xf numFmtId="0" fontId="3" fillId="0" borderId="0" xfId="0" applyFont="1" applyAlignment="1">
      <alignment horizontal="center"/>
    </xf>
    <xf numFmtId="0" fontId="3" fillId="2" borderId="0" xfId="0" applyFont="1" applyFill="1" applyAlignment="1">
      <alignment horizontal="center" vertical="top"/>
    </xf>
    <xf numFmtId="0" fontId="0" fillId="0" borderId="0" xfId="0" applyAlignment="1">
      <alignment horizontal="center" vertical="top"/>
    </xf>
    <xf numFmtId="0" fontId="28" fillId="0" borderId="3" xfId="0" applyFont="1" applyFill="1" applyBorder="1" applyAlignment="1">
      <alignment horizontal="left" vertical="top" wrapText="1"/>
    </xf>
    <xf numFmtId="0" fontId="28" fillId="0" borderId="3" xfId="0" applyFont="1" applyBorder="1" applyAlignment="1">
      <alignment wrapText="1"/>
    </xf>
    <xf numFmtId="0" fontId="28" fillId="0" borderId="0" xfId="0" applyFont="1" applyAlignment="1">
      <alignment wrapText="1"/>
    </xf>
    <xf numFmtId="0" fontId="0" fillId="0" borderId="3" xfId="0" applyFont="1" applyFill="1" applyBorder="1" applyAlignment="1">
      <alignment horizontal="left" vertical="top" wrapText="1"/>
    </xf>
    <xf numFmtId="0" fontId="0" fillId="0" borderId="3" xfId="0" applyBorder="1" applyAlignment="1">
      <alignment wrapText="1"/>
    </xf>
    <xf numFmtId="0" fontId="0" fillId="0" borderId="0" xfId="0" applyBorder="1" applyAlignment="1">
      <alignment wrapText="1"/>
    </xf>
    <xf numFmtId="0" fontId="0" fillId="0" borderId="3" xfId="0" applyFill="1" applyBorder="1" applyAlignment="1">
      <alignment horizontal="left" vertical="top" wrapText="1"/>
    </xf>
    <xf numFmtId="0" fontId="0" fillId="0" borderId="0" xfId="0" applyAlignment="1">
      <alignment wrapText="1"/>
    </xf>
    <xf numFmtId="0" fontId="2" fillId="0" borderId="15" xfId="0" applyFont="1" applyBorder="1" applyAlignment="1">
      <alignment wrapText="1"/>
    </xf>
    <xf numFmtId="0" fontId="2" fillId="0" borderId="18" xfId="0" applyFont="1" applyBorder="1" applyAlignment="1">
      <alignment wrapText="1"/>
    </xf>
    <xf numFmtId="0" fontId="2" fillId="0" borderId="15" xfId="0" applyFont="1" applyBorder="1" applyAlignment="1"/>
    <xf numFmtId="0" fontId="2" fillId="0" borderId="18" xfId="0" applyFont="1" applyBorder="1" applyAlignment="1"/>
    <xf numFmtId="0" fontId="2" fillId="0" borderId="0" xfId="0" applyFont="1" applyBorder="1" applyAlignment="1">
      <alignment wrapText="1"/>
    </xf>
    <xf numFmtId="0" fontId="2" fillId="0" borderId="19" xfId="0" applyFont="1" applyBorder="1" applyAlignment="1">
      <alignment wrapText="1"/>
    </xf>
    <xf numFmtId="0" fontId="2" fillId="0" borderId="0" xfId="0" applyFont="1" applyAlignment="1">
      <alignment wrapText="1"/>
    </xf>
    <xf numFmtId="0" fontId="0" fillId="0" borderId="15" xfId="0" applyBorder="1" applyAlignment="1">
      <alignment horizontal="left" wrapText="1" indent="1"/>
    </xf>
    <xf numFmtId="0" fontId="0" fillId="0" borderId="0" xfId="0" applyBorder="1" applyAlignment="1">
      <alignment horizontal="left" wrapText="1" indent="1"/>
    </xf>
    <xf numFmtId="0" fontId="4" fillId="0" borderId="19" xfId="0" applyFont="1" applyBorder="1" applyAlignment="1">
      <alignment wrapText="1"/>
    </xf>
    <xf numFmtId="0" fontId="4" fillId="0" borderId="0" xfId="0" applyFont="1" applyAlignment="1">
      <alignment wrapText="1"/>
    </xf>
    <xf numFmtId="0" fontId="12" fillId="0" borderId="0" xfId="0" applyFont="1" applyAlignment="1">
      <alignment wrapText="1"/>
    </xf>
    <xf numFmtId="0" fontId="0" fillId="0" borderId="3" xfId="0" applyBorder="1" applyAlignment="1">
      <alignment horizontal="left" vertical="top" wrapText="1"/>
    </xf>
    <xf numFmtId="0" fontId="0" fillId="0" borderId="0" xfId="0" applyBorder="1" applyAlignment="1">
      <alignment horizontal="left" vertical="top" wrapText="1"/>
    </xf>
    <xf numFmtId="0" fontId="2" fillId="0" borderId="0" xfId="0" applyFont="1" applyFill="1" applyBorder="1" applyAlignment="1">
      <alignment wrapText="1"/>
    </xf>
    <xf numFmtId="0" fontId="0" fillId="0" borderId="1" xfId="0" applyFill="1" applyBorder="1" applyAlignment="1">
      <alignment wrapText="1"/>
    </xf>
    <xf numFmtId="0" fontId="0" fillId="0" borderId="1" xfId="0" applyBorder="1" applyAlignment="1">
      <alignment wrapText="1"/>
    </xf>
    <xf numFmtId="0" fontId="10" fillId="0" borderId="6" xfId="0" applyFont="1" applyFill="1" applyBorder="1" applyAlignment="1">
      <alignment wrapText="1"/>
    </xf>
    <xf numFmtId="0" fontId="4" fillId="0" borderId="7" xfId="0" applyFont="1" applyBorder="1" applyAlignment="1">
      <alignment wrapText="1"/>
    </xf>
    <xf numFmtId="0" fontId="12" fillId="0" borderId="0" xfId="0" applyFont="1" applyFill="1" applyAlignment="1">
      <alignment horizontal="left"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0" fillId="0" borderId="0" xfId="0" applyAlignment="1">
      <alignment horizontal="left" vertical="top" wrapText="1"/>
    </xf>
    <xf numFmtId="0" fontId="13" fillId="0" borderId="0" xfId="0" applyFont="1" applyAlignment="1">
      <alignment wrapText="1"/>
    </xf>
    <xf numFmtId="0" fontId="13" fillId="0" borderId="0" xfId="0" applyFont="1" applyAlignment="1">
      <alignment horizontal="left" vertical="center" wrapText="1"/>
    </xf>
    <xf numFmtId="0" fontId="4" fillId="0" borderId="0" xfId="0" applyFont="1" applyAlignment="1">
      <alignment horizontal="left" vertical="top" wrapText="1"/>
    </xf>
    <xf numFmtId="0" fontId="0" fillId="0" borderId="18" xfId="0" applyBorder="1" applyAlignment="1">
      <alignment wrapText="1"/>
    </xf>
    <xf numFmtId="0" fontId="2" fillId="0" borderId="3" xfId="0" applyFont="1" applyBorder="1" applyAlignment="1">
      <alignment wrapText="1"/>
    </xf>
    <xf numFmtId="0" fontId="0" fillId="0" borderId="1" xfId="0" applyBorder="1" applyAlignment="1"/>
    <xf numFmtId="0" fontId="2" fillId="0" borderId="3" xfId="0" applyFont="1" applyBorder="1" applyAlignment="1">
      <alignment horizontal="center" vertical="top" wrapText="1"/>
    </xf>
    <xf numFmtId="0" fontId="0" fillId="0" borderId="1" xfId="0" applyBorder="1" applyAlignment="1">
      <alignment vertical="top"/>
    </xf>
    <xf numFmtId="0" fontId="12" fillId="0" borderId="0" xfId="0" applyFont="1" applyAlignment="1"/>
    <xf numFmtId="0" fontId="0" fillId="0" borderId="3" xfId="0" applyFont="1" applyBorder="1" applyAlignment="1">
      <alignment horizontal="left" vertical="top" wrapText="1"/>
    </xf>
    <xf numFmtId="0" fontId="0" fillId="0" borderId="0" xfId="0" applyFont="1" applyBorder="1" applyAlignment="1">
      <alignment horizontal="left" vertical="top" wrapText="1"/>
    </xf>
    <xf numFmtId="0" fontId="2" fillId="0" borderId="3" xfId="0" applyFont="1" applyBorder="1" applyAlignment="1">
      <alignment horizontal="center"/>
    </xf>
    <xf numFmtId="0" fontId="2" fillId="0" borderId="3" xfId="0" applyFont="1" applyFill="1" applyBorder="1" applyAlignment="1">
      <alignment horizontal="center" wrapText="1"/>
    </xf>
    <xf numFmtId="0" fontId="0" fillId="0" borderId="3" xfId="0" applyBorder="1" applyAlignment="1">
      <alignment horizontal="center" wrapText="1"/>
    </xf>
  </cellXfs>
  <cellStyles count="4">
    <cellStyle name="Hyperlänk" xfId="2" builtinId="8"/>
    <cellStyle name="Normal" xfId="0" builtinId="0"/>
    <cellStyle name="Procent" xfId="1" builtinId="5"/>
    <cellStyle name="Tusental"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styles" Target="styles.xml"/><Relationship Id="rId78"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ustomXml" Target="../customXml/item2.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s>
</file>

<file path=xl/charts/_rels/chart1.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 Id="rId4" Type="http://schemas.openxmlformats.org/officeDocument/2006/relationships/chartUserShapes" Target="../drawings/drawing10.xml"/></Relationships>
</file>

<file path=xl/charts/_rels/chart10.xml.rels><?xml version="1.0" encoding="UTF-8" standalone="yes"?>
<Relationships xmlns="http://schemas.openxmlformats.org/package/2006/relationships"><Relationship Id="rId3" Type="http://schemas.openxmlformats.org/officeDocument/2006/relationships/chartUserShapes" Target="../drawings/drawing45.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46.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51.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59.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66.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72.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75.xml"/><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77.xml"/><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81.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chartUserShapes" Target="../drawings/drawing83.xml"/><Relationship Id="rId2" Type="http://schemas.microsoft.com/office/2011/relationships/chartColorStyle" Target="colors20.xml"/><Relationship Id="rId1" Type="http://schemas.microsoft.com/office/2011/relationships/chartStyle" Target="style20.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3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pieChart>
        <c:varyColors val="1"/>
        <c:ser>
          <c:idx val="0"/>
          <c:order val="0"/>
          <c:tx>
            <c:strRef>
              <c:f>'Kostnader och intäkter 2'!$N$26</c:f>
              <c:strCache>
                <c:ptCount val="1"/>
                <c:pt idx="0">
                  <c:v>2020</c:v>
                </c:pt>
              </c:strCache>
            </c:strRef>
          </c:tx>
          <c:spPr>
            <a:ln w="12700" cap="flat" cmpd="sng" algn="ctr">
              <a:solidFill>
                <a:srgbClr val="F4F5F0"/>
              </a:solidFill>
              <a:prstDash val="solid"/>
              <a:round/>
              <a:headEnd type="none" w="med" len="med"/>
              <a:tailEnd type="none" w="med" len="med"/>
            </a:ln>
          </c:spPr>
          <c:dPt>
            <c:idx val="0"/>
            <c:bubble3D val="0"/>
            <c:spPr>
              <a:solidFill>
                <a:srgbClr val="F38B4A"/>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1-698C-4E59-BF34-54D8EC80A878}"/>
              </c:ext>
            </c:extLst>
          </c:dPt>
          <c:dPt>
            <c:idx val="1"/>
            <c:bubble3D val="0"/>
            <c:spPr>
              <a:solidFill>
                <a:srgbClr val="5590B1"/>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3-698C-4E59-BF34-54D8EC80A878}"/>
              </c:ext>
            </c:extLst>
          </c:dPt>
          <c:dPt>
            <c:idx val="2"/>
            <c:bubble3D val="0"/>
            <c:spPr>
              <a:solidFill>
                <a:srgbClr val="FDDB93"/>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5-698C-4E59-BF34-54D8EC80A878}"/>
              </c:ext>
            </c:extLst>
          </c:dPt>
          <c:dPt>
            <c:idx val="3"/>
            <c:bubble3D val="0"/>
            <c:spPr>
              <a:solidFill>
                <a:srgbClr val="8B8FB9"/>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7-698C-4E59-BF34-54D8EC80A878}"/>
              </c:ext>
            </c:extLst>
          </c:dPt>
          <c:dPt>
            <c:idx val="4"/>
            <c:bubble3D val="0"/>
            <c:spPr>
              <a:solidFill>
                <a:srgbClr val="89A57B"/>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9-698C-4E59-BF34-54D8EC80A878}"/>
              </c:ext>
            </c:extLst>
          </c:dPt>
          <c:dPt>
            <c:idx val="5"/>
            <c:bubble3D val="0"/>
            <c:spPr>
              <a:solidFill>
                <a:srgbClr val="8CB4D0"/>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B-698C-4E59-BF34-54D8EC80A878}"/>
              </c:ext>
            </c:extLst>
          </c:dPt>
          <c:dPt>
            <c:idx val="6"/>
            <c:bubble3D val="0"/>
            <c:spPr>
              <a:solidFill>
                <a:srgbClr val="B5AFAB"/>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D-698C-4E59-BF34-54D8EC80A878}"/>
              </c:ext>
            </c:extLst>
          </c:dPt>
          <c:dPt>
            <c:idx val="7"/>
            <c:bubble3D val="0"/>
            <c:spPr>
              <a:solidFill>
                <a:srgbClr val="F1977B"/>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F-698C-4E59-BF34-54D8EC80A878}"/>
              </c:ext>
            </c:extLst>
          </c:dPt>
          <c:dPt>
            <c:idx val="8"/>
            <c:bubble3D val="0"/>
            <c:spPr>
              <a:solidFill>
                <a:srgbClr val="CBC9D7"/>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11-698C-4E59-BF34-54D8EC80A878}"/>
              </c:ext>
            </c:extLst>
          </c:dPt>
          <c:dPt>
            <c:idx val="9"/>
            <c:bubble3D val="0"/>
            <c:spPr>
              <a:solidFill>
                <a:srgbClr val="B7CAB4"/>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13-698C-4E59-BF34-54D8EC80A878}"/>
              </c:ext>
            </c:extLst>
          </c:dPt>
          <c:dLbls>
            <c:dLbl>
              <c:idx val="0"/>
              <c:layout>
                <c:manualLayout>
                  <c:x val="6.761574074074074E-2"/>
                  <c:y val="6.1736111111111115E-3"/>
                </c:manualLayout>
              </c:layout>
              <c:spPr>
                <a:noFill/>
                <a:ln>
                  <a:noFill/>
                </a:ln>
                <a:effectLst/>
              </c:spPr>
              <c:txPr>
                <a:bodyPr rot="0" spcFirstLastPara="1" vertOverflow="ellipsis" vert="horz" wrap="square" lIns="38100" tIns="19050" rIns="38100" bIns="19050" anchor="ctr" anchorCtr="1">
                  <a:no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1"/>
              <c:showSerName val="0"/>
              <c:showPercent val="1"/>
              <c:showBubbleSize val="0"/>
              <c:separator> </c:separator>
              <c:extLst>
                <c:ext xmlns:c15="http://schemas.microsoft.com/office/drawing/2012/chart" uri="{CE6537A1-D6FC-4f65-9D91-7224C49458BB}">
                  <c15:layout>
                    <c:manualLayout>
                      <c:w val="0.35130787037037037"/>
                      <c:h val="0.10230555555555555"/>
                    </c:manualLayout>
                  </c15:layout>
                </c:ext>
                <c:ext xmlns:c16="http://schemas.microsoft.com/office/drawing/2014/chart" uri="{C3380CC4-5D6E-409C-BE32-E72D297353CC}">
                  <c16:uniqueId val="{00000001-698C-4E59-BF34-54D8EC80A878}"/>
                </c:ext>
              </c:extLst>
            </c:dLbl>
            <c:dLbl>
              <c:idx val="1"/>
              <c:layout>
                <c:manualLayout>
                  <c:x val="2.5232638888888887E-3"/>
                  <c:y val="1.912777777777777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698C-4E59-BF34-54D8EC80A878}"/>
                </c:ext>
              </c:extLst>
            </c:dLbl>
            <c:dLbl>
              <c:idx val="3"/>
              <c:layout>
                <c:manualLayout>
                  <c:x val="-6.7615740740740744E-4"/>
                  <c:y val="3.3884722222222219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698C-4E59-BF34-54D8EC80A878}"/>
                </c:ext>
              </c:extLst>
            </c:dLbl>
            <c:dLbl>
              <c:idx val="4"/>
              <c:layout>
                <c:manualLayout>
                  <c:x val="6.0617129629629632E-2"/>
                  <c:y val="-2.774361111111111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9-698C-4E59-BF34-54D8EC80A878}"/>
                </c:ext>
              </c:extLst>
            </c:dLbl>
            <c:dLbl>
              <c:idx val="5"/>
              <c:layout>
                <c:manualLayout>
                  <c:x val="1.4618171296296296E-2"/>
                  <c:y val="6.9059166666666671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B-698C-4E59-BF34-54D8EC80A878}"/>
                </c:ext>
              </c:extLst>
            </c:dLbl>
            <c:dLbl>
              <c:idx val="8"/>
              <c:layout>
                <c:manualLayout>
                  <c:x val="-8.1229976851851848E-2"/>
                  <c:y val="-2.8663888888888888E-2"/>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1-698C-4E59-BF34-54D8EC80A878}"/>
                </c:ext>
              </c:extLst>
            </c:dLbl>
            <c:dLbl>
              <c:idx val="9"/>
              <c:layout>
                <c:manualLayout>
                  <c:x val="-4.7454861111111109E-3"/>
                  <c:y val="-8.2569444444444452E-3"/>
                </c:manualLayout>
              </c:layout>
              <c:showLegendKey val="0"/>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13-698C-4E59-BF34-54D8EC80A87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1"/>
            <c:showSerName val="0"/>
            <c:showPercent val="1"/>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'Kostnader och intäkter 2'!$C$27:$C$36</c:f>
              <c:strCache>
                <c:ptCount val="10"/>
                <c:pt idx="0">
                  <c:v>Övrig hälso- och sjukvård inkl. politisk verksamhet</c:v>
                </c:pt>
                <c:pt idx="1">
                  <c:v>Primärvård</c:v>
                </c:pt>
                <c:pt idx="2">
                  <c:v>Psykiatrisk heldygnsvård</c:v>
                </c:pt>
                <c:pt idx="3">
                  <c:v>Specialiserad psykiatrisk öppenvård</c:v>
                </c:pt>
                <c:pt idx="4">
                  <c:v>Somatisk sluten vård</c:v>
                </c:pt>
                <c:pt idx="5">
                  <c:v>Specialiserad somatisk öppenvård</c:v>
                </c:pt>
                <c:pt idx="6">
                  <c:v>Tandvård</c:v>
                </c:pt>
                <c:pt idx="7">
                  <c:v>Läkemedelsförmånen</c:v>
                </c:pt>
                <c:pt idx="8">
                  <c:v>Trafik och infrastruktur</c:v>
                </c:pt>
                <c:pt idx="9">
                  <c:v>Övrig regional utveckling</c:v>
                </c:pt>
              </c:strCache>
            </c:strRef>
          </c:cat>
          <c:val>
            <c:numRef>
              <c:f>'Kostnader och intäkter 2'!$N$27:$N$36</c:f>
              <c:numCache>
                <c:formatCode>#,##0</c:formatCode>
                <c:ptCount val="10"/>
                <c:pt idx="0">
                  <c:v>22021.6357403615</c:v>
                </c:pt>
                <c:pt idx="1">
                  <c:v>50669.522271028931</c:v>
                </c:pt>
                <c:pt idx="2">
                  <c:v>9565.6802078700002</c:v>
                </c:pt>
                <c:pt idx="3">
                  <c:v>14769.258420945685</c:v>
                </c:pt>
                <c:pt idx="4">
                  <c:v>87578.574962074999</c:v>
                </c:pt>
                <c:pt idx="5">
                  <c:v>64761.585979270501</c:v>
                </c:pt>
                <c:pt idx="6">
                  <c:v>6995.2798784856795</c:v>
                </c:pt>
                <c:pt idx="7">
                  <c:v>27452.755072744443</c:v>
                </c:pt>
                <c:pt idx="8">
                  <c:v>28207.028206390292</c:v>
                </c:pt>
                <c:pt idx="9">
                  <c:v>7071.2277574040108</c:v>
                </c:pt>
              </c:numCache>
            </c:numRef>
          </c:val>
          <c:extLst>
            <c:ext xmlns:c16="http://schemas.microsoft.com/office/drawing/2014/chart" uri="{C3380CC4-5D6E-409C-BE32-E72D297353CC}">
              <c16:uniqueId val="{00000014-698C-4E59-BF34-54D8EC80A878}"/>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rgbClr val="F4F5F0"/>
    </a:solidFill>
    <a:ln w="9525" cap="flat" cmpd="sng" algn="ctr">
      <a:noFill/>
      <a:round/>
    </a:ln>
    <a:effectLst/>
  </c:spPr>
  <c:txPr>
    <a:bodyPr/>
    <a:lstStyle/>
    <a:p>
      <a:pPr>
        <a:defRPr sz="800">
          <a:latin typeface="Arial"/>
          <a:ea typeface="Arial"/>
          <a:cs typeface="Arial"/>
        </a:defRPr>
      </a:pPr>
      <a:endParaRPr lang="sv-SE"/>
    </a:p>
  </c:txPr>
  <c:printSettings>
    <c:headerFooter/>
    <c:pageMargins b="0.75" l="0.7" r="0.7" t="0.75" header="0.3" footer="0.3"/>
    <c:pageSetup/>
  </c:printSettings>
  <c:userShapes r:id="rId4"/>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Vårdcentraler!$C$25</c:f>
              <c:strCache>
                <c:ptCount val="1"/>
                <c:pt idx="0">
                  <c:v>Offentlig regi</c:v>
                </c:pt>
              </c:strCache>
            </c:strRef>
          </c:tx>
          <c:spPr>
            <a:solidFill>
              <a:schemeClr val="accent1"/>
            </a:solidFill>
            <a:ln w="9525" cap="flat" cmpd="sng" algn="ctr">
              <a:solidFill>
                <a:sysClr val="windowText" lastClr="000000">
                  <a:lumMod val="100000"/>
                </a:sysClr>
              </a:solidFill>
              <a:prstDash val="solid"/>
              <a:round/>
              <a:headEnd type="none" w="med" len="med"/>
              <a:tailEnd type="none" w="med" len="me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Vårdcentraler!$Q$24:$R$24</c:f>
              <c:strCache>
                <c:ptCount val="2"/>
                <c:pt idx="0">
                  <c:v>2019</c:v>
                </c:pt>
                <c:pt idx="1">
                  <c:v>2020</c:v>
                </c:pt>
              </c:strCache>
            </c:strRef>
          </c:cat>
          <c:val>
            <c:numRef>
              <c:f>Vårdcentraler!$Q$25:$R$25</c:f>
              <c:numCache>
                <c:formatCode>#,##0</c:formatCode>
                <c:ptCount val="2"/>
                <c:pt idx="0">
                  <c:v>644</c:v>
                </c:pt>
                <c:pt idx="1">
                  <c:v>655</c:v>
                </c:pt>
              </c:numCache>
            </c:numRef>
          </c:val>
          <c:extLst>
            <c:ext xmlns:c16="http://schemas.microsoft.com/office/drawing/2014/chart" uri="{C3380CC4-5D6E-409C-BE32-E72D297353CC}">
              <c16:uniqueId val="{00000000-B349-4D23-99F2-9ACB104D5992}"/>
            </c:ext>
          </c:extLst>
        </c:ser>
        <c:ser>
          <c:idx val="1"/>
          <c:order val="1"/>
          <c:tx>
            <c:strRef>
              <c:f>Vårdcentraler!$C$26</c:f>
              <c:strCache>
                <c:ptCount val="1"/>
                <c:pt idx="0">
                  <c:v>Privat regi</c:v>
                </c:pt>
              </c:strCache>
            </c:strRef>
          </c:tx>
          <c:spPr>
            <a:pattFill prst="dkUpDiag">
              <a:fgClr>
                <a:schemeClr val="accent2"/>
              </a:fgClr>
              <a:bgClr>
                <a:schemeClr val="accent2">
                  <a:lumMod val="40000"/>
                  <a:lumOff val="60000"/>
                </a:schemeClr>
              </a:bgClr>
            </a:pattFill>
            <a:ln w="9525" cap="flat" cmpd="sng" algn="ctr">
              <a:solidFill>
                <a:sysClr val="windowText" lastClr="000000">
                  <a:lumMod val="100000"/>
                </a:sysClr>
              </a:solidFill>
              <a:prstDash val="solid"/>
              <a:round/>
              <a:headEnd type="none" w="med" len="med"/>
              <a:tailEnd type="none" w="med" len="med"/>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Vårdcentraler!$Q$24:$R$24</c:f>
              <c:strCache>
                <c:ptCount val="2"/>
                <c:pt idx="0">
                  <c:v>2019</c:v>
                </c:pt>
                <c:pt idx="1">
                  <c:v>2020</c:v>
                </c:pt>
              </c:strCache>
            </c:strRef>
          </c:cat>
          <c:val>
            <c:numRef>
              <c:f>Vårdcentraler!$Q$26:$R$26</c:f>
              <c:numCache>
                <c:formatCode>#,##0</c:formatCode>
                <c:ptCount val="2"/>
                <c:pt idx="0">
                  <c:v>496</c:v>
                </c:pt>
                <c:pt idx="1">
                  <c:v>515</c:v>
                </c:pt>
              </c:numCache>
            </c:numRef>
          </c:val>
          <c:extLst>
            <c:ext xmlns:c16="http://schemas.microsoft.com/office/drawing/2014/chart" uri="{C3380CC4-5D6E-409C-BE32-E72D297353CC}">
              <c16:uniqueId val="{00000001-B349-4D23-99F2-9ACB104D5992}"/>
            </c:ext>
          </c:extLst>
        </c:ser>
        <c:dLbls>
          <c:showLegendKey val="0"/>
          <c:showVal val="0"/>
          <c:showCatName val="0"/>
          <c:showSerName val="0"/>
          <c:showPercent val="0"/>
          <c:showBubbleSize val="0"/>
        </c:dLbls>
        <c:gapWidth val="25"/>
        <c:overlap val="100"/>
        <c:axId val="1605643488"/>
        <c:axId val="1605644472"/>
      </c:barChart>
      <c:lineChart>
        <c:grouping val="standard"/>
        <c:varyColors val="0"/>
        <c:ser>
          <c:idx val="2"/>
          <c:order val="2"/>
          <c:tx>
            <c:strRef>
              <c:f>Vårdcentraler!$C$27</c:f>
              <c:strCache>
                <c:ptCount val="1"/>
                <c:pt idx="0">
                  <c:v>Totalt</c:v>
                </c:pt>
              </c:strCache>
            </c:strRef>
          </c:tx>
          <c:spPr>
            <a:ln w="28575" cap="rnd">
              <a:noFill/>
              <a:round/>
            </a:ln>
            <a:effectLst/>
          </c:spPr>
          <c:marker>
            <c:symbol val="none"/>
          </c:marker>
          <c:dLbls>
            <c:dLbl>
              <c:idx val="0"/>
              <c:layout>
                <c:manualLayout>
                  <c:x val="-4.4097222222222225E-2"/>
                  <c:y val="-6.3500000000000001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B349-4D23-99F2-9ACB104D5992}"/>
                </c:ext>
              </c:extLst>
            </c:dLbl>
            <c:dLbl>
              <c:idx val="1"/>
              <c:layout>
                <c:manualLayout>
                  <c:x val="-2.0578703703703811E-2"/>
                  <c:y val="-7.7611111111111131E-2"/>
                </c:manualLayout>
              </c:layout>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5-B349-4D23-99F2-9ACB104D599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Vårdcentraler!$Q$24:$R$24</c:f>
              <c:strCache>
                <c:ptCount val="2"/>
                <c:pt idx="0">
                  <c:v>2019</c:v>
                </c:pt>
                <c:pt idx="1">
                  <c:v>2020</c:v>
                </c:pt>
              </c:strCache>
            </c:strRef>
          </c:cat>
          <c:val>
            <c:numRef>
              <c:f>Vårdcentraler!$Q$27:$R$27</c:f>
              <c:numCache>
                <c:formatCode>#,##0</c:formatCode>
                <c:ptCount val="2"/>
                <c:pt idx="0">
                  <c:v>1140</c:v>
                </c:pt>
                <c:pt idx="1">
                  <c:v>1170</c:v>
                </c:pt>
              </c:numCache>
            </c:numRef>
          </c:val>
          <c:smooth val="0"/>
          <c:extLst>
            <c:ext xmlns:c16="http://schemas.microsoft.com/office/drawing/2014/chart" uri="{C3380CC4-5D6E-409C-BE32-E72D297353CC}">
              <c16:uniqueId val="{00000003-B349-4D23-99F2-9ACB104D5992}"/>
            </c:ext>
          </c:extLst>
        </c:ser>
        <c:dLbls>
          <c:showLegendKey val="0"/>
          <c:showVal val="0"/>
          <c:showCatName val="0"/>
          <c:showSerName val="0"/>
          <c:showPercent val="0"/>
          <c:showBubbleSize val="0"/>
        </c:dLbls>
        <c:marker val="1"/>
        <c:smooth val="0"/>
        <c:axId val="1605643488"/>
        <c:axId val="1605644472"/>
      </c:lineChart>
      <c:catAx>
        <c:axId val="1605643488"/>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605644472"/>
        <c:crosses val="autoZero"/>
        <c:auto val="1"/>
        <c:lblAlgn val="ctr"/>
        <c:lblOffset val="100"/>
        <c:noMultiLvlLbl val="0"/>
      </c:catAx>
      <c:valAx>
        <c:axId val="1605644472"/>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Antal vårdcentraler</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605643488"/>
        <c:crosses val="autoZero"/>
        <c:crossBetween val="between"/>
      </c:valAx>
      <c:spPr>
        <a:solidFill>
          <a:srgbClr val="F4F5F0">
            <a:lumMod val="100000"/>
          </a:srgbClr>
        </a:solid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Vårdcentraler!$C$28</c:f>
              <c:strCache>
                <c:ptCount val="1"/>
                <c:pt idx="0">
                  <c:v>Andel privata vårdcentraler</c:v>
                </c:pt>
              </c:strCache>
            </c:strRef>
          </c:tx>
          <c:spPr>
            <a:ln w="19050" cap="rnd" cmpd="sng" algn="ctr">
              <a:solidFill>
                <a:srgbClr val="DA4215">
                  <a:lumMod val="100000"/>
                </a:srgbClr>
              </a:solidFill>
              <a:prstDash val="solid"/>
              <a:round/>
              <a:headEnd type="none" w="med" len="med"/>
              <a:tailEnd type="none" w="med" len="med"/>
            </a:ln>
            <a:effectLst/>
          </c:spPr>
          <c:marker>
            <c:symbol val="none"/>
          </c:marker>
          <c:dPt>
            <c:idx val="0"/>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2-98A7-4C2D-AD54-A4A3918A6041}"/>
              </c:ext>
            </c:extLst>
          </c:dPt>
          <c:dPt>
            <c:idx val="1"/>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3-98A7-4C2D-AD54-A4A3918A6041}"/>
              </c:ext>
            </c:extLst>
          </c:dPt>
          <c:dPt>
            <c:idx val="2"/>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4-98A7-4C2D-AD54-A4A3918A6041}"/>
              </c:ext>
            </c:extLst>
          </c:dPt>
          <c:dPt>
            <c:idx val="3"/>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5-98A7-4C2D-AD54-A4A3918A6041}"/>
              </c:ext>
            </c:extLst>
          </c:dPt>
          <c:dPt>
            <c:idx val="4"/>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6-98A7-4C2D-AD54-A4A3918A6041}"/>
              </c:ext>
            </c:extLst>
          </c:dPt>
          <c:dPt>
            <c:idx val="5"/>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7-98A7-4C2D-AD54-A4A3918A6041}"/>
              </c:ext>
            </c:extLst>
          </c:dPt>
          <c:dPt>
            <c:idx val="6"/>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8-98A7-4C2D-AD54-A4A3918A6041}"/>
              </c:ext>
            </c:extLst>
          </c:dPt>
          <c:dPt>
            <c:idx val="7"/>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9-98A7-4C2D-AD54-A4A3918A6041}"/>
              </c:ext>
            </c:extLst>
          </c:dPt>
          <c:dPt>
            <c:idx val="8"/>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A-98A7-4C2D-AD54-A4A3918A6041}"/>
              </c:ext>
            </c:extLst>
          </c:dPt>
          <c:dPt>
            <c:idx val="9"/>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B-98A7-4C2D-AD54-A4A3918A6041}"/>
              </c:ext>
            </c:extLst>
          </c:dPt>
          <c:dPt>
            <c:idx val="10"/>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C-98A7-4C2D-AD54-A4A3918A6041}"/>
              </c:ext>
            </c:extLst>
          </c:dPt>
          <c:dPt>
            <c:idx val="11"/>
            <c:marker>
              <c:symbol val="none"/>
            </c:marker>
            <c:bubble3D val="0"/>
            <c:spPr>
              <a:ln w="19050" cap="rnd" cmpd="sng" algn="ctr">
                <a:solidFill>
                  <a:srgbClr val="DA4215">
                    <a:lumMod val="100000"/>
                  </a:srgbClr>
                </a:solidFill>
                <a:prstDash val="solid"/>
                <a:round/>
                <a:headEnd type="none" w="med" len="med"/>
                <a:tailEnd type="none" w="med" len="med"/>
              </a:ln>
              <a:effectLst/>
            </c:spPr>
            <c:extLst>
              <c:ext xmlns:c16="http://schemas.microsoft.com/office/drawing/2014/chart" uri="{C3380CC4-5D6E-409C-BE32-E72D297353CC}">
                <c16:uniqueId val="{0000000D-98A7-4C2D-AD54-A4A3918A6041}"/>
              </c:ext>
            </c:extLst>
          </c:dPt>
          <c:cat>
            <c:strRef>
              <c:f>Vårdcentraler!$D$24:$R$24</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Vårdcentraler!$D$28:$R$28</c:f>
              <c:numCache>
                <c:formatCode>0%</c:formatCode>
                <c:ptCount val="15"/>
                <c:pt idx="0">
                  <c:v>0.26341463414634148</c:v>
                </c:pt>
                <c:pt idx="1">
                  <c:v>0.26149131767109296</c:v>
                </c:pt>
                <c:pt idx="2">
                  <c:v>0.29506641366223907</c:v>
                </c:pt>
                <c:pt idx="3">
                  <c:v>0.33607305936073062</c:v>
                </c:pt>
                <c:pt idx="4">
                  <c:v>0.40270727580372251</c:v>
                </c:pt>
                <c:pt idx="5">
                  <c:v>0.41520467836257308</c:v>
                </c:pt>
                <c:pt idx="6">
                  <c:v>0.40846286701208984</c:v>
                </c:pt>
                <c:pt idx="7">
                  <c:v>0.41435986159169552</c:v>
                </c:pt>
                <c:pt idx="8">
                  <c:v>0.41313742437337941</c:v>
                </c:pt>
                <c:pt idx="9">
                  <c:v>0.4191304347826087</c:v>
                </c:pt>
                <c:pt idx="10">
                  <c:v>0.42482517482517484</c:v>
                </c:pt>
                <c:pt idx="11">
                  <c:v>0.42969432314410483</c:v>
                </c:pt>
                <c:pt idx="12">
                  <c:v>0.43143666884674081</c:v>
                </c:pt>
                <c:pt idx="13">
                  <c:v>0.43508771929824563</c:v>
                </c:pt>
                <c:pt idx="14">
                  <c:v>0.44017094017094016</c:v>
                </c:pt>
              </c:numCache>
            </c:numRef>
          </c:val>
          <c:smooth val="0"/>
          <c:extLst>
            <c:ext xmlns:c16="http://schemas.microsoft.com/office/drawing/2014/chart" uri="{C3380CC4-5D6E-409C-BE32-E72D297353CC}">
              <c16:uniqueId val="{00000000-98A7-4C2D-AD54-A4A3918A6041}"/>
            </c:ext>
          </c:extLst>
        </c:ser>
        <c:dLbls>
          <c:showLegendKey val="0"/>
          <c:showVal val="0"/>
          <c:showCatName val="0"/>
          <c:showSerName val="0"/>
          <c:showPercent val="0"/>
          <c:showBubbleSize val="0"/>
        </c:dLbls>
        <c:smooth val="0"/>
        <c:axId val="1380024776"/>
        <c:axId val="1380027728"/>
      </c:lineChart>
      <c:catAx>
        <c:axId val="1380024776"/>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80027728"/>
        <c:crosses val="autoZero"/>
        <c:auto val="1"/>
        <c:lblAlgn val="ctr"/>
        <c:lblOffset val="100"/>
        <c:noMultiLvlLbl val="0"/>
      </c:catAx>
      <c:valAx>
        <c:axId val="1380027728"/>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Andel privata vårdcentraler</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80024776"/>
        <c:crosses val="autoZero"/>
        <c:crossBetween val="between"/>
      </c:valAx>
      <c:spPr>
        <a:solidFill>
          <a:srgbClr val="F4F5F0">
            <a:lumMod val="100000"/>
          </a:srgbClr>
        </a:solid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'Somatik 3'!$D$24</c:f>
              <c:strCache>
                <c:ptCount val="1"/>
                <c:pt idx="0">
                  <c:v>2019</c:v>
                </c:pt>
              </c:strCache>
            </c:strRef>
          </c:tx>
          <c:spPr>
            <a:pattFill prst="dkUpDiag">
              <a:fgClr>
                <a:schemeClr val="accent3"/>
              </a:fgClr>
              <a:bgClr>
                <a:schemeClr val="accent3">
                  <a:lumMod val="20000"/>
                  <a:lumOff val="80000"/>
                </a:schemeClr>
              </a:bgClr>
            </a:pattFill>
            <a:ln w="9525" cap="flat" cmpd="sng" algn="ctr">
              <a:noFill/>
              <a:prstDash val="solid"/>
              <a:round/>
              <a:headEnd type="none" w="med" len="med"/>
              <a:tailEnd type="none" w="med" len="med"/>
            </a:ln>
            <a:effectLst/>
          </c:spPr>
          <c:invertIfNegative val="0"/>
          <c:cat>
            <c:strRef>
              <c:f>'Somatik 3'!$C$25:$C$46</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'Somatik 3'!$D$25:$D$46</c:f>
              <c:numCache>
                <c:formatCode>"kr"#,##0_);\("kr"#,##0\)</c:formatCode>
                <c:ptCount val="22"/>
                <c:pt idx="0">
                  <c:v>16450.848751052235</c:v>
                </c:pt>
                <c:pt idx="1">
                  <c:v>17268.114450122877</c:v>
                </c:pt>
                <c:pt idx="2">
                  <c:v>17879.948914431672</c:v>
                </c:pt>
                <c:pt idx="3">
                  <c:v>16582.43878688278</c:v>
                </c:pt>
                <c:pt idx="4">
                  <c:v>15754.799586321744</c:v>
                </c:pt>
                <c:pt idx="5">
                  <c:v>17506.415379040944</c:v>
                </c:pt>
                <c:pt idx="6">
                  <c:v>17307.269216039374</c:v>
                </c:pt>
                <c:pt idx="7">
                  <c:v>20574.339040981136</c:v>
                </c:pt>
                <c:pt idx="8">
                  <c:v>19197.899828327256</c:v>
                </c:pt>
                <c:pt idx="9">
                  <c:v>16517.994362797359</c:v>
                </c:pt>
                <c:pt idx="10">
                  <c:v>16044.209771812319</c:v>
                </c:pt>
                <c:pt idx="11">
                  <c:v>14108.312056398443</c:v>
                </c:pt>
                <c:pt idx="12">
                  <c:v>17109.633375115965</c:v>
                </c:pt>
                <c:pt idx="13">
                  <c:v>16836.994143796855</c:v>
                </c:pt>
                <c:pt idx="14">
                  <c:v>16947.923652776015</c:v>
                </c:pt>
                <c:pt idx="15">
                  <c:v>16753.366716904078</c:v>
                </c:pt>
                <c:pt idx="16">
                  <c:v>18546.742663075627</c:v>
                </c:pt>
                <c:pt idx="17">
                  <c:v>19922.803213407951</c:v>
                </c:pt>
                <c:pt idx="18">
                  <c:v>17582.599350332544</c:v>
                </c:pt>
                <c:pt idx="19">
                  <c:v>17761.283009980278</c:v>
                </c:pt>
                <c:pt idx="20">
                  <c:v>17857.357063172498</c:v>
                </c:pt>
                <c:pt idx="21">
                  <c:v>16490.186162706806</c:v>
                </c:pt>
              </c:numCache>
            </c:numRef>
          </c:val>
          <c:extLst>
            <c:ext xmlns:c16="http://schemas.microsoft.com/office/drawing/2014/chart" uri="{C3380CC4-5D6E-409C-BE32-E72D297353CC}">
              <c16:uniqueId val="{00000000-539D-4CF8-88CC-0C8D0ED5DF7E}"/>
            </c:ext>
          </c:extLst>
        </c:ser>
        <c:ser>
          <c:idx val="1"/>
          <c:order val="1"/>
          <c:tx>
            <c:strRef>
              <c:f>'Somatik 3'!$E$24</c:f>
              <c:strCache>
                <c:ptCount val="1"/>
                <c:pt idx="0">
                  <c:v>2020</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a:effectLst/>
          </c:spPr>
          <c:invertIfNegative val="0"/>
          <c:dPt>
            <c:idx val="21"/>
            <c:invertIfNegative val="0"/>
            <c:bubble3D val="0"/>
            <c:spPr>
              <a:solidFill>
                <a:schemeClr val="accent2">
                  <a:lumMod val="75000"/>
                </a:schemeClr>
              </a:solidFill>
              <a:ln w="9525" cap="flat" cmpd="sng" algn="ctr">
                <a:solidFill>
                  <a:sysClr val="windowText" lastClr="000000">
                    <a:lumMod val="100000"/>
                  </a:sysClr>
                </a:solidFill>
                <a:prstDash val="solid"/>
                <a:round/>
                <a:headEnd type="none" w="med" len="med"/>
                <a:tailEnd type="none" w="med" len="med"/>
              </a:ln>
              <a:effectLst/>
            </c:spPr>
            <c:extLst>
              <c:ext xmlns:c16="http://schemas.microsoft.com/office/drawing/2014/chart" uri="{C3380CC4-5D6E-409C-BE32-E72D297353CC}">
                <c16:uniqueId val="{00000005-539D-4CF8-88CC-0C8D0ED5DF7E}"/>
              </c:ext>
            </c:extLst>
          </c:dPt>
          <c:cat>
            <c:strRef>
              <c:f>'Somatik 3'!$C$25:$C$46</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'Somatik 3'!$E$25:$E$46</c:f>
              <c:numCache>
                <c:formatCode>"kr"#,##0_);\("kr"#,##0\)</c:formatCode>
                <c:ptCount val="22"/>
                <c:pt idx="0">
                  <c:v>16001.577348710071</c:v>
                </c:pt>
                <c:pt idx="1">
                  <c:v>16238.66486094018</c:v>
                </c:pt>
                <c:pt idx="2">
                  <c:v>16833.611110183334</c:v>
                </c:pt>
                <c:pt idx="3">
                  <c:v>16428.488862461949</c:v>
                </c:pt>
                <c:pt idx="4">
                  <c:v>15941.905881619687</c:v>
                </c:pt>
                <c:pt idx="5">
                  <c:v>17274.53859578865</c:v>
                </c:pt>
                <c:pt idx="6">
                  <c:v>17470.834518921998</c:v>
                </c:pt>
                <c:pt idx="7">
                  <c:v>21555.452065730824</c:v>
                </c:pt>
                <c:pt idx="8">
                  <c:v>19757.821144754053</c:v>
                </c:pt>
                <c:pt idx="9">
                  <c:v>17079.042766566188</c:v>
                </c:pt>
                <c:pt idx="10">
                  <c:v>15680.81733563377</c:v>
                </c:pt>
                <c:pt idx="11">
                  <c:v>13749.491626905006</c:v>
                </c:pt>
                <c:pt idx="12">
                  <c:v>17042.260989448008</c:v>
                </c:pt>
                <c:pt idx="13">
                  <c:v>16542.175021184845</c:v>
                </c:pt>
                <c:pt idx="14">
                  <c:v>16017.117640479035</c:v>
                </c:pt>
                <c:pt idx="15">
                  <c:v>16317.662926347697</c:v>
                </c:pt>
                <c:pt idx="16">
                  <c:v>18003.353020152903</c:v>
                </c:pt>
                <c:pt idx="17">
                  <c:v>20687.173385019258</c:v>
                </c:pt>
                <c:pt idx="18">
                  <c:v>16584.849633471844</c:v>
                </c:pt>
                <c:pt idx="19">
                  <c:v>17221.734822853527</c:v>
                </c:pt>
                <c:pt idx="20">
                  <c:v>16934.146321921045</c:v>
                </c:pt>
                <c:pt idx="21">
                  <c:v>16239.633572869638</c:v>
                </c:pt>
              </c:numCache>
            </c:numRef>
          </c:val>
          <c:extLst>
            <c:ext xmlns:c16="http://schemas.microsoft.com/office/drawing/2014/chart" uri="{C3380CC4-5D6E-409C-BE32-E72D297353CC}">
              <c16:uniqueId val="{00000001-539D-4CF8-88CC-0C8D0ED5DF7E}"/>
            </c:ext>
          </c:extLst>
        </c:ser>
        <c:dLbls>
          <c:showLegendKey val="0"/>
          <c:showVal val="0"/>
          <c:showCatName val="0"/>
          <c:showSerName val="0"/>
          <c:showPercent val="0"/>
          <c:showBubbleSize val="0"/>
        </c:dLbls>
        <c:gapWidth val="25"/>
        <c:overlap val="25"/>
        <c:axId val="1313672328"/>
        <c:axId val="1313666752"/>
      </c:barChart>
      <c:lineChart>
        <c:grouping val="standard"/>
        <c:varyColors val="0"/>
        <c:ser>
          <c:idx val="2"/>
          <c:order val="2"/>
          <c:tx>
            <c:strRef>
              <c:f>'Somatik 3'!$F$24</c:f>
              <c:strCache>
                <c:ptCount val="1"/>
                <c:pt idx="0">
                  <c:v>Riket 2020</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11"/>
              <c:layout>
                <c:manualLayout>
                  <c:x val="-4.7037037037037037E-2"/>
                  <c:y val="-0.1164166666666667"/>
                </c:manualLayout>
              </c:layout>
              <c:spPr>
                <a:solidFill>
                  <a:schemeClr val="bg1"/>
                </a:solidFill>
                <a:ln>
                  <a:solidFill>
                    <a:schemeClr val="accent3"/>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539D-4CF8-88CC-0C8D0ED5DF7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'Somatik 3'!$C$25:$C$46</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'Somatik 3'!$F$25:$F$46</c:f>
              <c:numCache>
                <c:formatCode>"kr"#,##0_);\("kr"#,##0\)</c:formatCode>
                <c:ptCount val="22"/>
                <c:pt idx="0">
                  <c:v>16239.633572869638</c:v>
                </c:pt>
                <c:pt idx="1">
                  <c:v>16239.633572869638</c:v>
                </c:pt>
                <c:pt idx="2">
                  <c:v>16239.633572869638</c:v>
                </c:pt>
                <c:pt idx="3">
                  <c:v>16239.633572869638</c:v>
                </c:pt>
                <c:pt idx="4">
                  <c:v>16239.633572869638</c:v>
                </c:pt>
                <c:pt idx="5">
                  <c:v>16239.633572869638</c:v>
                </c:pt>
                <c:pt idx="6">
                  <c:v>16239.633572869638</c:v>
                </c:pt>
                <c:pt idx="7">
                  <c:v>16239.633572869638</c:v>
                </c:pt>
                <c:pt idx="8">
                  <c:v>16239.633572869638</c:v>
                </c:pt>
                <c:pt idx="9">
                  <c:v>16239.633572869638</c:v>
                </c:pt>
                <c:pt idx="10">
                  <c:v>16239.633572869638</c:v>
                </c:pt>
                <c:pt idx="11">
                  <c:v>16239.633572869638</c:v>
                </c:pt>
                <c:pt idx="12">
                  <c:v>16239.633572869638</c:v>
                </c:pt>
                <c:pt idx="13">
                  <c:v>16239.633572869638</c:v>
                </c:pt>
                <c:pt idx="14">
                  <c:v>16239.633572869638</c:v>
                </c:pt>
                <c:pt idx="15">
                  <c:v>16239.633572869638</c:v>
                </c:pt>
                <c:pt idx="16">
                  <c:v>16239.633572869638</c:v>
                </c:pt>
                <c:pt idx="17">
                  <c:v>16239.633572869638</c:v>
                </c:pt>
                <c:pt idx="18">
                  <c:v>16239.633572869638</c:v>
                </c:pt>
                <c:pt idx="19">
                  <c:v>16239.633572869638</c:v>
                </c:pt>
                <c:pt idx="20">
                  <c:v>16239.633572869638</c:v>
                </c:pt>
                <c:pt idx="21">
                  <c:v>16239.633572869638</c:v>
                </c:pt>
              </c:numCache>
            </c:numRef>
          </c:val>
          <c:smooth val="0"/>
          <c:extLst>
            <c:ext xmlns:c16="http://schemas.microsoft.com/office/drawing/2014/chart" uri="{C3380CC4-5D6E-409C-BE32-E72D297353CC}">
              <c16:uniqueId val="{00000002-539D-4CF8-88CC-0C8D0ED5DF7E}"/>
            </c:ext>
          </c:extLst>
        </c:ser>
        <c:dLbls>
          <c:showLegendKey val="0"/>
          <c:showVal val="0"/>
          <c:showCatName val="0"/>
          <c:showSerName val="0"/>
          <c:showPercent val="0"/>
          <c:showBubbleSize val="0"/>
        </c:dLbls>
        <c:marker val="1"/>
        <c:smooth val="0"/>
        <c:axId val="1313672328"/>
        <c:axId val="1313666752"/>
      </c:lineChart>
      <c:catAx>
        <c:axId val="1313672328"/>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13666752"/>
        <c:crosses val="autoZero"/>
        <c:auto val="1"/>
        <c:lblAlgn val="ctr"/>
        <c:lblOffset val="100"/>
        <c:noMultiLvlLbl val="0"/>
      </c:catAx>
      <c:valAx>
        <c:axId val="1313666752"/>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Nettokostnad per invånare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quot;kr&quot;#,##0_);\(&quot;kr&quot;#,##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13672328"/>
        <c:crosses val="autoZero"/>
        <c:crossBetween val="between"/>
      </c:valAx>
      <c:spPr>
        <a:solidFill>
          <a:srgbClr val="F4F5F0">
            <a:lumMod val="100000"/>
          </a:srgbClr>
        </a:solid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'Psykiatri 3'!$D$25</c:f>
              <c:strCache>
                <c:ptCount val="1"/>
                <c:pt idx="0">
                  <c:v>2019</c:v>
                </c:pt>
              </c:strCache>
            </c:strRef>
          </c:tx>
          <c:spPr>
            <a:pattFill prst="dkUpDiag">
              <a:fgClr>
                <a:schemeClr val="accent3"/>
              </a:fgClr>
              <a:bgClr>
                <a:schemeClr val="accent3">
                  <a:lumMod val="60000"/>
                  <a:lumOff val="40000"/>
                </a:schemeClr>
              </a:bgClr>
            </a:pattFill>
            <a:ln w="9525" cap="flat" cmpd="sng" algn="ctr">
              <a:noFill/>
              <a:prstDash val="solid"/>
              <a:round/>
              <a:headEnd type="none" w="med" len="med"/>
              <a:tailEnd type="none" w="med" len="med"/>
            </a:ln>
            <a:effectLst/>
          </c:spPr>
          <c:invertIfNegative val="0"/>
          <c:cat>
            <c:strRef>
              <c:f>'Psykiatri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'Psykiatri 3'!$D$26:$D$47</c:f>
              <c:numCache>
                <c:formatCode>"kr"#,##0_);\("kr"#,##0\)</c:formatCode>
                <c:ptCount val="22"/>
                <c:pt idx="0">
                  <c:v>3027.6629193536105</c:v>
                </c:pt>
                <c:pt idx="1">
                  <c:v>1342.1489498661761</c:v>
                </c:pt>
                <c:pt idx="2">
                  <c:v>2416.4818175707464</c:v>
                </c:pt>
                <c:pt idx="3">
                  <c:v>2282.9461111206351</c:v>
                </c:pt>
                <c:pt idx="4">
                  <c:v>2380.3069058770789</c:v>
                </c:pt>
                <c:pt idx="5">
                  <c:v>2635.6412152738139</c:v>
                </c:pt>
                <c:pt idx="6">
                  <c:v>2244.8929703478566</c:v>
                </c:pt>
                <c:pt idx="7">
                  <c:v>2898.5021613108602</c:v>
                </c:pt>
                <c:pt idx="8">
                  <c:v>2840.1187925265967</c:v>
                </c:pt>
                <c:pt idx="9">
                  <c:v>2279.5330199727541</c:v>
                </c:pt>
                <c:pt idx="10">
                  <c:v>1991.3657222508448</c:v>
                </c:pt>
                <c:pt idx="11">
                  <c:v>2342.3986947599519</c:v>
                </c:pt>
                <c:pt idx="12">
                  <c:v>2552.9895826694142</c:v>
                </c:pt>
                <c:pt idx="13">
                  <c:v>2562.29392562458</c:v>
                </c:pt>
                <c:pt idx="14">
                  <c:v>2559.4083633924847</c:v>
                </c:pt>
                <c:pt idx="15">
                  <c:v>2406.8813679392706</c:v>
                </c:pt>
                <c:pt idx="16">
                  <c:v>2442.7417166002047</c:v>
                </c:pt>
                <c:pt idx="17">
                  <c:v>2461.8193823441902</c:v>
                </c:pt>
                <c:pt idx="18">
                  <c:v>2399.3468248604845</c:v>
                </c:pt>
                <c:pt idx="19">
                  <c:v>2712.5886890216975</c:v>
                </c:pt>
                <c:pt idx="20">
                  <c:v>2355.1238939114651</c:v>
                </c:pt>
                <c:pt idx="21">
                  <c:v>2494.5668128823768</c:v>
                </c:pt>
              </c:numCache>
            </c:numRef>
          </c:val>
          <c:extLst>
            <c:ext xmlns:c16="http://schemas.microsoft.com/office/drawing/2014/chart" uri="{C3380CC4-5D6E-409C-BE32-E72D297353CC}">
              <c16:uniqueId val="{00000000-8187-4E8A-9164-A63BC91A3EBA}"/>
            </c:ext>
          </c:extLst>
        </c:ser>
        <c:ser>
          <c:idx val="1"/>
          <c:order val="1"/>
          <c:tx>
            <c:strRef>
              <c:f>'Psykiatri 3'!$E$25</c:f>
              <c:strCache>
                <c:ptCount val="1"/>
                <c:pt idx="0">
                  <c:v>2020</c:v>
                </c:pt>
              </c:strCache>
            </c:strRef>
          </c:tx>
          <c:spPr>
            <a:solidFill>
              <a:srgbClr val="5590B1"/>
            </a:solidFill>
            <a:ln w="9525" cap="flat" cmpd="sng" algn="ctr">
              <a:solidFill>
                <a:sysClr val="windowText" lastClr="000000">
                  <a:lumMod val="100000"/>
                </a:sysClr>
              </a:solidFill>
              <a:prstDash val="solid"/>
              <a:round/>
              <a:headEnd type="none" w="med" len="med"/>
              <a:tailEnd type="none" w="med" len="med"/>
            </a:ln>
            <a:effectLst/>
          </c:spPr>
          <c:invertIfNegative val="0"/>
          <c:cat>
            <c:strRef>
              <c:f>'Psykiatri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'Psykiatri 3'!$E$26:$E$47</c:f>
              <c:numCache>
                <c:formatCode>"kr"#,##0_);\("kr"#,##0\)</c:formatCode>
                <c:ptCount val="22"/>
                <c:pt idx="0">
                  <c:v>2952.5043902223588</c:v>
                </c:pt>
                <c:pt idx="1">
                  <c:v>2355.8551367940804</c:v>
                </c:pt>
                <c:pt idx="2">
                  <c:v>2351.3615518986244</c:v>
                </c:pt>
                <c:pt idx="3">
                  <c:v>2612.1783208195084</c:v>
                </c:pt>
                <c:pt idx="4">
                  <c:v>2502.4895556012161</c:v>
                </c:pt>
                <c:pt idx="5">
                  <c:v>2546.1898617146981</c:v>
                </c:pt>
                <c:pt idx="6">
                  <c:v>2321.0438600056909</c:v>
                </c:pt>
                <c:pt idx="7">
                  <c:v>3193.4003060341961</c:v>
                </c:pt>
                <c:pt idx="8">
                  <c:v>2876.3454380846997</c:v>
                </c:pt>
                <c:pt idx="9">
                  <c:v>2496.3803176337474</c:v>
                </c:pt>
                <c:pt idx="10">
                  <c:v>1962.9824930728614</c:v>
                </c:pt>
                <c:pt idx="11">
                  <c:v>2219.306193047566</c:v>
                </c:pt>
                <c:pt idx="12">
                  <c:v>2453.2937412729552</c:v>
                </c:pt>
                <c:pt idx="13">
                  <c:v>2535.6379828754461</c:v>
                </c:pt>
                <c:pt idx="14">
                  <c:v>2489.7074052558082</c:v>
                </c:pt>
                <c:pt idx="15">
                  <c:v>2343.6087821020869</c:v>
                </c:pt>
                <c:pt idx="16">
                  <c:v>2323.4620976549727</c:v>
                </c:pt>
                <c:pt idx="17">
                  <c:v>2541.3610082026876</c:v>
                </c:pt>
                <c:pt idx="18">
                  <c:v>2522.0461520338536</c:v>
                </c:pt>
                <c:pt idx="19">
                  <c:v>2601.8304151512489</c:v>
                </c:pt>
                <c:pt idx="20">
                  <c:v>2335.6061759356444</c:v>
                </c:pt>
                <c:pt idx="21">
                  <c:v>2531.624206831646</c:v>
                </c:pt>
              </c:numCache>
            </c:numRef>
          </c:val>
          <c:extLst>
            <c:ext xmlns:c16="http://schemas.microsoft.com/office/drawing/2014/chart" uri="{C3380CC4-5D6E-409C-BE32-E72D297353CC}">
              <c16:uniqueId val="{00000001-8187-4E8A-9164-A63BC91A3EBA}"/>
            </c:ext>
          </c:extLst>
        </c:ser>
        <c:dLbls>
          <c:showLegendKey val="0"/>
          <c:showVal val="0"/>
          <c:showCatName val="0"/>
          <c:showSerName val="0"/>
          <c:showPercent val="0"/>
          <c:showBubbleSize val="0"/>
        </c:dLbls>
        <c:gapWidth val="25"/>
        <c:overlap val="30"/>
        <c:axId val="1419960472"/>
        <c:axId val="1419962768"/>
      </c:barChart>
      <c:lineChart>
        <c:grouping val="standard"/>
        <c:varyColors val="0"/>
        <c:ser>
          <c:idx val="2"/>
          <c:order val="2"/>
          <c:tx>
            <c:strRef>
              <c:f>'Psykiatri 3'!$F$25</c:f>
              <c:strCache>
                <c:ptCount val="1"/>
                <c:pt idx="0">
                  <c:v>Riket 2020</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10"/>
              <c:layout>
                <c:manualLayout>
                  <c:x val="-2.9398148148148148E-3"/>
                  <c:y val="-7.4083333333333362E-2"/>
                </c:manualLayout>
              </c:layout>
              <c:spPr>
                <a:solidFill>
                  <a:schemeClr val="bg1"/>
                </a:solidFill>
                <a:ln>
                  <a:solidFill>
                    <a:schemeClr val="accent3"/>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187-4E8A-9164-A63BC91A3EBA}"/>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'Psykiatri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'Psykiatri 3'!$F$26:$F$47</c:f>
              <c:numCache>
                <c:formatCode>"kr"#,##0_);\("kr"#,##0\)</c:formatCode>
                <c:ptCount val="22"/>
                <c:pt idx="0">
                  <c:v>2531.624206831646</c:v>
                </c:pt>
                <c:pt idx="1">
                  <c:v>2531.624206831646</c:v>
                </c:pt>
                <c:pt idx="2">
                  <c:v>2531.624206831646</c:v>
                </c:pt>
                <c:pt idx="3">
                  <c:v>2531.624206831646</c:v>
                </c:pt>
                <c:pt idx="4">
                  <c:v>2531.624206831646</c:v>
                </c:pt>
                <c:pt idx="5">
                  <c:v>2531.624206831646</c:v>
                </c:pt>
                <c:pt idx="6">
                  <c:v>2531.624206831646</c:v>
                </c:pt>
                <c:pt idx="7">
                  <c:v>2531.624206831646</c:v>
                </c:pt>
                <c:pt idx="8">
                  <c:v>2531.624206831646</c:v>
                </c:pt>
                <c:pt idx="9">
                  <c:v>2531.624206831646</c:v>
                </c:pt>
                <c:pt idx="10">
                  <c:v>2531.624206831646</c:v>
                </c:pt>
                <c:pt idx="11">
                  <c:v>2531.624206831646</c:v>
                </c:pt>
                <c:pt idx="12">
                  <c:v>2531.624206831646</c:v>
                </c:pt>
                <c:pt idx="13">
                  <c:v>2531.624206831646</c:v>
                </c:pt>
                <c:pt idx="14">
                  <c:v>2531.624206831646</c:v>
                </c:pt>
                <c:pt idx="15">
                  <c:v>2531.624206831646</c:v>
                </c:pt>
                <c:pt idx="16">
                  <c:v>2531.624206831646</c:v>
                </c:pt>
                <c:pt idx="17">
                  <c:v>2531.624206831646</c:v>
                </c:pt>
                <c:pt idx="18">
                  <c:v>2531.624206831646</c:v>
                </c:pt>
                <c:pt idx="19">
                  <c:v>2531.624206831646</c:v>
                </c:pt>
                <c:pt idx="20">
                  <c:v>2531.624206831646</c:v>
                </c:pt>
                <c:pt idx="21">
                  <c:v>2531.624206831646</c:v>
                </c:pt>
              </c:numCache>
            </c:numRef>
          </c:val>
          <c:smooth val="0"/>
          <c:extLst>
            <c:ext xmlns:c16="http://schemas.microsoft.com/office/drawing/2014/chart" uri="{C3380CC4-5D6E-409C-BE32-E72D297353CC}">
              <c16:uniqueId val="{00000002-8187-4E8A-9164-A63BC91A3EBA}"/>
            </c:ext>
          </c:extLst>
        </c:ser>
        <c:dLbls>
          <c:showLegendKey val="0"/>
          <c:showVal val="0"/>
          <c:showCatName val="0"/>
          <c:showSerName val="0"/>
          <c:showPercent val="0"/>
          <c:showBubbleSize val="0"/>
        </c:dLbls>
        <c:marker val="1"/>
        <c:smooth val="0"/>
        <c:axId val="1419960472"/>
        <c:axId val="1419962768"/>
      </c:lineChart>
      <c:catAx>
        <c:axId val="1419960472"/>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419962768"/>
        <c:crosses val="autoZero"/>
        <c:auto val="1"/>
        <c:lblAlgn val="ctr"/>
        <c:lblOffset val="100"/>
        <c:noMultiLvlLbl val="0"/>
      </c:catAx>
      <c:valAx>
        <c:axId val="1419962768"/>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Nettokostnad per invånare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quot;kr&quot;#,##0_);\(&quot;kr&quot;#,##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419960472"/>
        <c:crosses val="autoZero"/>
        <c:crossBetween val="between"/>
      </c:valAx>
      <c:spPr>
        <a:solidFill>
          <a:srgbClr val="F4F5F0">
            <a:lumMod val="100000"/>
          </a:srgbClr>
        </a:solid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'Tandvård 3'!$D$25</c:f>
              <c:strCache>
                <c:ptCount val="1"/>
                <c:pt idx="0">
                  <c:v>2019</c:v>
                </c:pt>
              </c:strCache>
            </c:strRef>
          </c:tx>
          <c:spPr>
            <a:pattFill prst="dkUpDiag">
              <a:fgClr>
                <a:schemeClr val="accent3"/>
              </a:fgClr>
              <a:bgClr>
                <a:schemeClr val="accent5">
                  <a:lumMod val="50000"/>
                </a:schemeClr>
              </a:bgClr>
            </a:pattFill>
            <a:ln w="9525" cap="flat" cmpd="sng" algn="ctr">
              <a:noFill/>
              <a:prstDash val="solid"/>
              <a:round/>
              <a:headEnd type="none" w="med" len="med"/>
              <a:tailEnd type="none" w="med" len="med"/>
            </a:ln>
            <a:effectLst/>
          </c:spPr>
          <c:invertIfNegative val="0"/>
          <c:cat>
            <c:strRef>
              <c:f>'Tandvård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3'!$D$26:$D$47</c:f>
              <c:numCache>
                <c:formatCode>"kr"#,##0_);\("kr"#,##0\)</c:formatCode>
                <c:ptCount val="22"/>
                <c:pt idx="0">
                  <c:v>522.48955757081899</c:v>
                </c:pt>
                <c:pt idx="1">
                  <c:v>570.73906800134478</c:v>
                </c:pt>
                <c:pt idx="2">
                  <c:v>739.39638367950533</c:v>
                </c:pt>
                <c:pt idx="3">
                  <c:v>704.84108314804666</c:v>
                </c:pt>
                <c:pt idx="4">
                  <c:v>752.90159948624728</c:v>
                </c:pt>
                <c:pt idx="5">
                  <c:v>972.8543845455132</c:v>
                </c:pt>
                <c:pt idx="6">
                  <c:v>741.50729692070763</c:v>
                </c:pt>
                <c:pt idx="7">
                  <c:v>670.17391012967869</c:v>
                </c:pt>
                <c:pt idx="8">
                  <c:v>1065.1667230555242</c:v>
                </c:pt>
                <c:pt idx="9">
                  <c:v>656.09424482546115</c:v>
                </c:pt>
                <c:pt idx="10">
                  <c:v>729.73959598619729</c:v>
                </c:pt>
                <c:pt idx="11">
                  <c:v>715.79356174035161</c:v>
                </c:pt>
                <c:pt idx="12">
                  <c:v>810.86631682565314</c:v>
                </c:pt>
                <c:pt idx="13">
                  <c:v>869.4083102311314</c:v>
                </c:pt>
                <c:pt idx="14">
                  <c:v>779.42322681215899</c:v>
                </c:pt>
                <c:pt idx="15">
                  <c:v>765.71539695658521</c:v>
                </c:pt>
                <c:pt idx="16">
                  <c:v>685.49874383225108</c:v>
                </c:pt>
                <c:pt idx="17">
                  <c:v>745.88236253143509</c:v>
                </c:pt>
                <c:pt idx="18">
                  <c:v>779.95077169406022</c:v>
                </c:pt>
                <c:pt idx="19">
                  <c:v>735.6625548326316</c:v>
                </c:pt>
                <c:pt idx="20">
                  <c:v>887.66978683929574</c:v>
                </c:pt>
                <c:pt idx="21">
                  <c:v>686.24667450968764</c:v>
                </c:pt>
              </c:numCache>
            </c:numRef>
          </c:val>
          <c:extLst>
            <c:ext xmlns:c16="http://schemas.microsoft.com/office/drawing/2014/chart" uri="{C3380CC4-5D6E-409C-BE32-E72D297353CC}">
              <c16:uniqueId val="{00000000-882E-4AB0-BDDD-06A05E6BADC9}"/>
            </c:ext>
          </c:extLst>
        </c:ser>
        <c:ser>
          <c:idx val="1"/>
          <c:order val="1"/>
          <c:tx>
            <c:strRef>
              <c:f>'Tandvård 3'!$E$25</c:f>
              <c:strCache>
                <c:ptCount val="1"/>
                <c:pt idx="0">
                  <c:v>2020</c:v>
                </c:pt>
              </c:strCache>
            </c:strRef>
          </c:tx>
          <c:spPr>
            <a:solidFill>
              <a:schemeClr val="accent6"/>
            </a:solidFill>
            <a:ln w="9525" cap="flat" cmpd="sng" algn="ctr">
              <a:solidFill>
                <a:sysClr val="windowText" lastClr="000000">
                  <a:lumMod val="100000"/>
                </a:sysClr>
              </a:solidFill>
              <a:prstDash val="solid"/>
              <a:round/>
              <a:headEnd type="none" w="med" len="med"/>
              <a:tailEnd type="none" w="med" len="med"/>
            </a:ln>
            <a:effectLst/>
          </c:spPr>
          <c:invertIfNegative val="0"/>
          <c:dPt>
            <c:idx val="21"/>
            <c:invertIfNegative val="0"/>
            <c:bubble3D val="0"/>
            <c:spPr>
              <a:solidFill>
                <a:schemeClr val="accent6">
                  <a:lumMod val="90000"/>
                </a:schemeClr>
              </a:solidFill>
              <a:ln w="9525" cap="flat" cmpd="sng" algn="ctr">
                <a:solidFill>
                  <a:sysClr val="windowText" lastClr="000000">
                    <a:lumMod val="100000"/>
                  </a:sysClr>
                </a:solidFill>
                <a:prstDash val="solid"/>
                <a:round/>
                <a:headEnd type="none" w="med" len="med"/>
                <a:tailEnd type="none" w="med" len="med"/>
              </a:ln>
              <a:effectLst/>
            </c:spPr>
            <c:extLst>
              <c:ext xmlns:c16="http://schemas.microsoft.com/office/drawing/2014/chart" uri="{C3380CC4-5D6E-409C-BE32-E72D297353CC}">
                <c16:uniqueId val="{00000005-882E-4AB0-BDDD-06A05E6BADC9}"/>
              </c:ext>
            </c:extLst>
          </c:dPt>
          <c:cat>
            <c:strRef>
              <c:f>'Tandvård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3'!$E$26:$E$47</c:f>
              <c:numCache>
                <c:formatCode>"kr"#,##0_);\("kr"#,##0\)</c:formatCode>
                <c:ptCount val="22"/>
                <c:pt idx="0">
                  <c:v>453.05939022738397</c:v>
                </c:pt>
                <c:pt idx="1">
                  <c:v>623.07862634335243</c:v>
                </c:pt>
                <c:pt idx="2">
                  <c:v>761.52050260353167</c:v>
                </c:pt>
                <c:pt idx="3">
                  <c:v>786.88580737138182</c:v>
                </c:pt>
                <c:pt idx="4">
                  <c:v>780.73133827073229</c:v>
                </c:pt>
                <c:pt idx="5">
                  <c:v>978.92348081458306</c:v>
                </c:pt>
                <c:pt idx="6">
                  <c:v>812.97508231372706</c:v>
                </c:pt>
                <c:pt idx="7">
                  <c:v>731.82090346616997</c:v>
                </c:pt>
                <c:pt idx="8">
                  <c:v>1310.230352831707</c:v>
                </c:pt>
                <c:pt idx="9">
                  <c:v>714.56445159414284</c:v>
                </c:pt>
                <c:pt idx="10">
                  <c:v>719.89725275873946</c:v>
                </c:pt>
                <c:pt idx="11">
                  <c:v>629.90453005777647</c:v>
                </c:pt>
                <c:pt idx="12">
                  <c:v>756.49115364900933</c:v>
                </c:pt>
                <c:pt idx="13">
                  <c:v>850.66564586789161</c:v>
                </c:pt>
                <c:pt idx="14">
                  <c:v>804.64456720586281</c:v>
                </c:pt>
                <c:pt idx="15">
                  <c:v>938.2082620726095</c:v>
                </c:pt>
                <c:pt idx="16">
                  <c:v>633.03907451078601</c:v>
                </c:pt>
                <c:pt idx="17">
                  <c:v>748.30098873868349</c:v>
                </c:pt>
                <c:pt idx="18">
                  <c:v>775.31931564027309</c:v>
                </c:pt>
                <c:pt idx="19">
                  <c:v>799.80380098978014</c:v>
                </c:pt>
                <c:pt idx="20">
                  <c:v>881.36082110779046</c:v>
                </c:pt>
                <c:pt idx="21">
                  <c:v>679.86340693409329</c:v>
                </c:pt>
              </c:numCache>
            </c:numRef>
          </c:val>
          <c:extLst>
            <c:ext xmlns:c16="http://schemas.microsoft.com/office/drawing/2014/chart" uri="{C3380CC4-5D6E-409C-BE32-E72D297353CC}">
              <c16:uniqueId val="{00000001-882E-4AB0-BDDD-06A05E6BADC9}"/>
            </c:ext>
          </c:extLst>
        </c:ser>
        <c:dLbls>
          <c:showLegendKey val="0"/>
          <c:showVal val="0"/>
          <c:showCatName val="0"/>
          <c:showSerName val="0"/>
          <c:showPercent val="0"/>
          <c:showBubbleSize val="0"/>
        </c:dLbls>
        <c:gapWidth val="25"/>
        <c:overlap val="30"/>
        <c:axId val="1526478184"/>
        <c:axId val="1526478512"/>
      </c:barChart>
      <c:lineChart>
        <c:grouping val="standard"/>
        <c:varyColors val="0"/>
        <c:ser>
          <c:idx val="2"/>
          <c:order val="2"/>
          <c:tx>
            <c:strRef>
              <c:f>'Tandvård 3'!$F$25</c:f>
              <c:strCache>
                <c:ptCount val="1"/>
                <c:pt idx="0">
                  <c:v>Riket 2020</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0"/>
              <c:layout>
                <c:manualLayout>
                  <c:x val="-8.8194444444444717E-3"/>
                  <c:y val="-0.14463888888888893"/>
                </c:manualLayout>
              </c:layout>
              <c:spPr>
                <a:solidFill>
                  <a:schemeClr val="bg1"/>
                </a:solid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82E-4AB0-BDDD-06A05E6BADC9}"/>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'Tandvård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'Tandvård 3'!$F$26:$F$47</c:f>
              <c:numCache>
                <c:formatCode>"kr"#,##0_);\("kr"#,##0\)</c:formatCode>
                <c:ptCount val="22"/>
                <c:pt idx="0">
                  <c:v>679.86340693409329</c:v>
                </c:pt>
                <c:pt idx="1">
                  <c:v>679.86340693409329</c:v>
                </c:pt>
                <c:pt idx="2">
                  <c:v>679.86340693409329</c:v>
                </c:pt>
                <c:pt idx="3">
                  <c:v>679.86340693409329</c:v>
                </c:pt>
                <c:pt idx="4">
                  <c:v>679.86340693409329</c:v>
                </c:pt>
                <c:pt idx="5">
                  <c:v>679.86340693409329</c:v>
                </c:pt>
                <c:pt idx="6">
                  <c:v>679.86340693409329</c:v>
                </c:pt>
                <c:pt idx="7">
                  <c:v>679.86340693409329</c:v>
                </c:pt>
                <c:pt idx="8">
                  <c:v>679.86340693409329</c:v>
                </c:pt>
                <c:pt idx="9">
                  <c:v>679.86340693409329</c:v>
                </c:pt>
                <c:pt idx="10">
                  <c:v>679.86340693409329</c:v>
                </c:pt>
                <c:pt idx="11">
                  <c:v>679.86340693409329</c:v>
                </c:pt>
                <c:pt idx="12">
                  <c:v>679.86340693409329</c:v>
                </c:pt>
                <c:pt idx="13">
                  <c:v>679.86340693409329</c:v>
                </c:pt>
                <c:pt idx="14">
                  <c:v>679.86340693409329</c:v>
                </c:pt>
                <c:pt idx="15">
                  <c:v>679.86340693409329</c:v>
                </c:pt>
                <c:pt idx="16">
                  <c:v>679.86340693409329</c:v>
                </c:pt>
                <c:pt idx="17">
                  <c:v>679.86340693409329</c:v>
                </c:pt>
                <c:pt idx="18">
                  <c:v>679.86340693409329</c:v>
                </c:pt>
                <c:pt idx="19">
                  <c:v>679.86340693409329</c:v>
                </c:pt>
                <c:pt idx="20">
                  <c:v>679.86340693409329</c:v>
                </c:pt>
                <c:pt idx="21">
                  <c:v>679.86340693409329</c:v>
                </c:pt>
              </c:numCache>
            </c:numRef>
          </c:val>
          <c:smooth val="0"/>
          <c:extLst>
            <c:ext xmlns:c16="http://schemas.microsoft.com/office/drawing/2014/chart" uri="{C3380CC4-5D6E-409C-BE32-E72D297353CC}">
              <c16:uniqueId val="{00000002-882E-4AB0-BDDD-06A05E6BADC9}"/>
            </c:ext>
          </c:extLst>
        </c:ser>
        <c:dLbls>
          <c:showLegendKey val="0"/>
          <c:showVal val="0"/>
          <c:showCatName val="0"/>
          <c:showSerName val="0"/>
          <c:showPercent val="0"/>
          <c:showBubbleSize val="0"/>
        </c:dLbls>
        <c:marker val="1"/>
        <c:smooth val="0"/>
        <c:axId val="1526478184"/>
        <c:axId val="1526478512"/>
      </c:lineChart>
      <c:catAx>
        <c:axId val="1526478184"/>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526478512"/>
        <c:crosses val="autoZero"/>
        <c:auto val="1"/>
        <c:lblAlgn val="ctr"/>
        <c:lblOffset val="100"/>
        <c:noMultiLvlLbl val="0"/>
      </c:catAx>
      <c:valAx>
        <c:axId val="1526478512"/>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Nettokostnad per invånare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quot;kr&quot;#,##0_);\(&quot;kr&quot;#,##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526478184"/>
        <c:crosses val="autoZero"/>
        <c:crossBetween val="between"/>
      </c:valAx>
      <c:spPr>
        <a:solidFill>
          <a:srgbClr val="F4F5F0">
            <a:lumMod val="100000"/>
          </a:srgbClr>
        </a:solid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'Tandvård 3'!$N$27</c:f>
              <c:strCache>
                <c:ptCount val="1"/>
                <c:pt idx="0">
                  <c:v>Allmäntandvård barn och ungdomar</c:v>
                </c:pt>
              </c:strCache>
            </c:strRef>
          </c:tx>
          <c:spPr>
            <a:solidFill>
              <a:schemeClr val="accent4"/>
            </a:solidFill>
            <a:ln w="9525" cap="flat" cmpd="sng" algn="ctr">
              <a:solidFill>
                <a:sysClr val="windowText" lastClr="000000">
                  <a:lumMod val="100000"/>
                </a:sysClr>
              </a:solidFill>
              <a:prstDash val="solid"/>
              <a:round/>
              <a:headEnd type="none" w="med" len="med"/>
              <a:tailEnd type="none" w="med" len="med"/>
            </a:ln>
            <a:effectLst/>
          </c:spPr>
          <c:invertIfNegative val="0"/>
          <c:cat>
            <c:strRef>
              <c:f>'Tandvård 3'!$I$28:$I$48</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'Tandvård 3'!$N$28:$N$48</c:f>
              <c:numCache>
                <c:formatCode>#,##0</c:formatCode>
                <c:ptCount val="21"/>
                <c:pt idx="0">
                  <c:v>237.87724865070507</c:v>
                </c:pt>
                <c:pt idx="1">
                  <c:v>399.07928546784967</c:v>
                </c:pt>
                <c:pt idx="2">
                  <c:v>270.5401785565179</c:v>
                </c:pt>
                <c:pt idx="3">
                  <c:v>359.60681396872155</c:v>
                </c:pt>
                <c:pt idx="4">
                  <c:v>407.65086151064349</c:v>
                </c:pt>
                <c:pt idx="5">
                  <c:v>454.85333451990721</c:v>
                </c:pt>
                <c:pt idx="6">
                  <c:v>276.41152798666718</c:v>
                </c:pt>
                <c:pt idx="7">
                  <c:v>549.42645357609899</c:v>
                </c:pt>
                <c:pt idx="8">
                  <c:v>398.1579300471592</c:v>
                </c:pt>
                <c:pt idx="9">
                  <c:v>360.44161681732334</c:v>
                </c:pt>
                <c:pt idx="10">
                  <c:v>291.55930720121677</c:v>
                </c:pt>
                <c:pt idx="11">
                  <c:v>120.19018329002951</c:v>
                </c:pt>
                <c:pt idx="12">
                  <c:v>467.86610522734043</c:v>
                </c:pt>
                <c:pt idx="13">
                  <c:v>378.86851819110126</c:v>
                </c:pt>
                <c:pt idx="14">
                  <c:v>502.64881324823762</c:v>
                </c:pt>
                <c:pt idx="15">
                  <c:v>250.43304046580545</c:v>
                </c:pt>
                <c:pt idx="16">
                  <c:v>412.9967205606942</c:v>
                </c:pt>
                <c:pt idx="17">
                  <c:v>427.46099704166824</c:v>
                </c:pt>
                <c:pt idx="18">
                  <c:v>375.92608861167236</c:v>
                </c:pt>
                <c:pt idx="19">
                  <c:v>444.68659610438516</c:v>
                </c:pt>
                <c:pt idx="20">
                  <c:v>331.30463687121767</c:v>
                </c:pt>
              </c:numCache>
            </c:numRef>
          </c:val>
          <c:extLst>
            <c:ext xmlns:c16="http://schemas.microsoft.com/office/drawing/2014/chart" uri="{C3380CC4-5D6E-409C-BE32-E72D297353CC}">
              <c16:uniqueId val="{00000000-FC02-4F1C-BD98-99CF243D6A09}"/>
            </c:ext>
          </c:extLst>
        </c:ser>
        <c:ser>
          <c:idx val="3"/>
          <c:order val="1"/>
          <c:tx>
            <c:strRef>
              <c:f>'Tandvård 3'!$Q$27</c:f>
              <c:strCache>
                <c:ptCount val="1"/>
                <c:pt idx="0">
                  <c:v>Specialisttandvård</c:v>
                </c:pt>
              </c:strCache>
            </c:strRef>
          </c:tx>
          <c:spPr>
            <a:pattFill prst="dkUpDiag">
              <a:fgClr>
                <a:schemeClr val="bg2"/>
              </a:fgClr>
              <a:bgClr>
                <a:schemeClr val="bg2">
                  <a:lumMod val="60000"/>
                  <a:lumOff val="40000"/>
                </a:schemeClr>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'Tandvård 3'!$I$28:$I$48</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'Tandvård 3'!$Q$28:$Q$48</c:f>
              <c:numCache>
                <c:formatCode>#,##0</c:formatCode>
                <c:ptCount val="21"/>
                <c:pt idx="0">
                  <c:v>129.59920401005022</c:v>
                </c:pt>
                <c:pt idx="1">
                  <c:v>74.666446958500899</c:v>
                </c:pt>
                <c:pt idx="2">
                  <c:v>367.40024248416</c:v>
                </c:pt>
                <c:pt idx="3">
                  <c:v>256.36739604159624</c:v>
                </c:pt>
                <c:pt idx="4">
                  <c:v>314.31739259198378</c:v>
                </c:pt>
                <c:pt idx="5">
                  <c:v>98.881159678240707</c:v>
                </c:pt>
                <c:pt idx="6">
                  <c:v>349.57928539490263</c:v>
                </c:pt>
                <c:pt idx="7">
                  <c:v>465.78869706266977</c:v>
                </c:pt>
                <c:pt idx="8">
                  <c:v>182.09796011907846</c:v>
                </c:pt>
                <c:pt idx="9">
                  <c:v>216.99512065105063</c:v>
                </c:pt>
                <c:pt idx="10">
                  <c:v>214.64690831581089</c:v>
                </c:pt>
                <c:pt idx="11">
                  <c:v>250.98538275270872</c:v>
                </c:pt>
                <c:pt idx="12">
                  <c:v>238.8407390321388</c:v>
                </c:pt>
                <c:pt idx="13">
                  <c:v>324.74444416380106</c:v>
                </c:pt>
                <c:pt idx="14">
                  <c:v>229.07715624522035</c:v>
                </c:pt>
                <c:pt idx="15">
                  <c:v>243.47656711953306</c:v>
                </c:pt>
                <c:pt idx="16">
                  <c:v>269.87904511886944</c:v>
                </c:pt>
                <c:pt idx="17">
                  <c:v>251.60599069802899</c:v>
                </c:pt>
                <c:pt idx="18">
                  <c:v>265.38112389821077</c:v>
                </c:pt>
                <c:pt idx="19">
                  <c:v>100.15463876224891</c:v>
                </c:pt>
                <c:pt idx="20">
                  <c:v>206.25103452486641</c:v>
                </c:pt>
              </c:numCache>
            </c:numRef>
          </c:val>
          <c:extLst>
            <c:ext xmlns:c16="http://schemas.microsoft.com/office/drawing/2014/chart" uri="{C3380CC4-5D6E-409C-BE32-E72D297353CC}">
              <c16:uniqueId val="{00000003-FC02-4F1C-BD98-99CF243D6A09}"/>
            </c:ext>
          </c:extLst>
        </c:ser>
        <c:ser>
          <c:idx val="2"/>
          <c:order val="2"/>
          <c:tx>
            <c:strRef>
              <c:f>'Tandvård 3'!$P$27</c:f>
              <c:strCache>
                <c:ptCount val="1"/>
                <c:pt idx="0">
                  <c:v>Regionernas tandvårdsstöd</c:v>
                </c:pt>
              </c:strCache>
            </c:strRef>
          </c:tx>
          <c:spPr>
            <a:solidFill>
              <a:schemeClr val="accent1"/>
            </a:solidFill>
            <a:ln w="9525" cap="flat" cmpd="sng" algn="ctr">
              <a:solidFill>
                <a:sysClr val="windowText" lastClr="000000">
                  <a:lumMod val="100000"/>
                </a:sysClr>
              </a:solidFill>
              <a:prstDash val="solid"/>
              <a:round/>
              <a:headEnd type="none" w="med" len="med"/>
              <a:tailEnd type="none" w="med" len="med"/>
            </a:ln>
            <a:effectLst/>
          </c:spPr>
          <c:invertIfNegative val="0"/>
          <c:cat>
            <c:strRef>
              <c:f>'Tandvård 3'!$I$28:$I$48</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'Tandvård 3'!$P$28:$P$48</c:f>
              <c:numCache>
                <c:formatCode>#,##0</c:formatCode>
                <c:ptCount val="21"/>
                <c:pt idx="0">
                  <c:v>85.702699426000947</c:v>
                </c:pt>
                <c:pt idx="1">
                  <c:v>131.30995844426022</c:v>
                </c:pt>
                <c:pt idx="2">
                  <c:v>90.180059518839286</c:v>
                </c:pt>
                <c:pt idx="3">
                  <c:v>153.12797811447089</c:v>
                </c:pt>
                <c:pt idx="4">
                  <c:v>66.517978356757339</c:v>
                </c:pt>
                <c:pt idx="5">
                  <c:v>143.37768153344902</c:v>
                </c:pt>
                <c:pt idx="6">
                  <c:v>89.427259054509975</c:v>
                </c:pt>
                <c:pt idx="7">
                  <c:v>89.596110803742079</c:v>
                </c:pt>
                <c:pt idx="8">
                  <c:v>104.20227594332833</c:v>
                </c:pt>
                <c:pt idx="9">
                  <c:v>89.431035522111486</c:v>
                </c:pt>
                <c:pt idx="10">
                  <c:v>80.286510216824652</c:v>
                </c:pt>
                <c:pt idx="11">
                  <c:v>63.630097035897982</c:v>
                </c:pt>
                <c:pt idx="12">
                  <c:v>55.620446075977526</c:v>
                </c:pt>
                <c:pt idx="13">
                  <c:v>82.990246841860284</c:v>
                </c:pt>
                <c:pt idx="14">
                  <c:v>145.9975806115213</c:v>
                </c:pt>
                <c:pt idx="15">
                  <c:v>104.34710019408561</c:v>
                </c:pt>
                <c:pt idx="16">
                  <c:v>61.336146617924868</c:v>
                </c:pt>
                <c:pt idx="17">
                  <c:v>81.579369677099621</c:v>
                </c:pt>
                <c:pt idx="18">
                  <c:v>89.680517731119494</c:v>
                </c:pt>
                <c:pt idx="19">
                  <c:v>112.17319541371879</c:v>
                </c:pt>
                <c:pt idx="20">
                  <c:v>93.651427982926151</c:v>
                </c:pt>
              </c:numCache>
            </c:numRef>
          </c:val>
          <c:extLst>
            <c:ext xmlns:c16="http://schemas.microsoft.com/office/drawing/2014/chart" uri="{C3380CC4-5D6E-409C-BE32-E72D297353CC}">
              <c16:uniqueId val="{00000002-FC02-4F1C-BD98-99CF243D6A09}"/>
            </c:ext>
          </c:extLst>
        </c:ser>
        <c:ser>
          <c:idx val="1"/>
          <c:order val="3"/>
          <c:tx>
            <c:strRef>
              <c:f>'Tandvård 3'!$O$27</c:f>
              <c:strCache>
                <c:ptCount val="1"/>
                <c:pt idx="0">
                  <c:v>Allmäntandvård vuxna</c:v>
                </c:pt>
              </c:strCache>
            </c:strRef>
          </c:tx>
          <c:spPr>
            <a:pattFill prst="wdDnDiag">
              <a:fgClr>
                <a:schemeClr val="accent5"/>
              </a:fgClr>
              <a:bgClr>
                <a:schemeClr val="accent2"/>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'Tandvård 3'!$I$28:$I$48</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'Tandvård 3'!$O$28:$O$48</c:f>
              <c:numCache>
                <c:formatCode>#,##0</c:formatCode>
                <c:ptCount val="21"/>
                <c:pt idx="0">
                  <c:v>0</c:v>
                </c:pt>
                <c:pt idx="1">
                  <c:v>18.022935472741601</c:v>
                </c:pt>
                <c:pt idx="2">
                  <c:v>33.400022044014548</c:v>
                </c:pt>
                <c:pt idx="3">
                  <c:v>17.783619246593233</c:v>
                </c:pt>
                <c:pt idx="4">
                  <c:v>-7.754894188652365</c:v>
                </c:pt>
                <c:pt idx="5">
                  <c:v>281.81130508298605</c:v>
                </c:pt>
                <c:pt idx="6">
                  <c:v>97.557009877647246</c:v>
                </c:pt>
                <c:pt idx="7">
                  <c:v>205.41909138919624</c:v>
                </c:pt>
                <c:pt idx="8">
                  <c:v>30.106285484576805</c:v>
                </c:pt>
                <c:pt idx="9">
                  <c:v>53.029479768254006</c:v>
                </c:pt>
                <c:pt idx="10">
                  <c:v>77.696361909846559</c:v>
                </c:pt>
                <c:pt idx="11">
                  <c:v>321.68549057037313</c:v>
                </c:pt>
                <c:pt idx="12">
                  <c:v>88.338355532434889</c:v>
                </c:pt>
                <c:pt idx="13">
                  <c:v>18.041358009100058</c:v>
                </c:pt>
                <c:pt idx="14">
                  <c:v>60.48471196763024</c:v>
                </c:pt>
                <c:pt idx="15">
                  <c:v>34.782366731361869</c:v>
                </c:pt>
                <c:pt idx="16">
                  <c:v>4.089076441194992</c:v>
                </c:pt>
                <c:pt idx="17">
                  <c:v>14.672958223476041</c:v>
                </c:pt>
                <c:pt idx="18">
                  <c:v>68.81607074877742</c:v>
                </c:pt>
                <c:pt idx="19">
                  <c:v>224.34639082743757</c:v>
                </c:pt>
                <c:pt idx="20">
                  <c:v>54.143878946380489</c:v>
                </c:pt>
              </c:numCache>
            </c:numRef>
          </c:val>
          <c:extLst>
            <c:ext xmlns:c16="http://schemas.microsoft.com/office/drawing/2014/chart" uri="{C3380CC4-5D6E-409C-BE32-E72D297353CC}">
              <c16:uniqueId val="{00000001-FC02-4F1C-BD98-99CF243D6A09}"/>
            </c:ext>
          </c:extLst>
        </c:ser>
        <c:dLbls>
          <c:showLegendKey val="0"/>
          <c:showVal val="0"/>
          <c:showCatName val="0"/>
          <c:showSerName val="0"/>
          <c:showPercent val="0"/>
          <c:showBubbleSize val="0"/>
        </c:dLbls>
        <c:gapWidth val="25"/>
        <c:overlap val="100"/>
        <c:axId val="199870879"/>
        <c:axId val="199874159"/>
      </c:barChart>
      <c:catAx>
        <c:axId val="199870879"/>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low"/>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99874159"/>
        <c:crosses val="autoZero"/>
        <c:auto val="1"/>
        <c:lblAlgn val="ctr"/>
        <c:lblOffset val="100"/>
        <c:noMultiLvlLbl val="0"/>
      </c:catAx>
      <c:valAx>
        <c:axId val="199874159"/>
        <c:scaling>
          <c:orientation val="minMax"/>
          <c:min val="0"/>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numFmt formatCode="#,##0" sourceLinked="1"/>
        <c:majorTickMark val="none"/>
        <c:minorTickMark val="none"/>
        <c:tickLblPos val="nextTo"/>
        <c:spPr>
          <a:noFill/>
          <a:ln w="9525" cap="flat" cmpd="sng" algn="ctr">
            <a:solidFill>
              <a:sysClr val="windowText" lastClr="000000">
                <a:lumMod val="100000"/>
              </a:sys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99870879"/>
        <c:crosses val="autoZero"/>
        <c:crossBetween val="between"/>
      </c:valAx>
      <c:spPr>
        <a:solidFill>
          <a:srgbClr val="B5AFAB">
            <a:lumMod val="20000"/>
            <a:lumOff val="80000"/>
          </a:srgbClr>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'Övrig hälso- och sjukvård 3'!$D$25</c:f>
              <c:strCache>
                <c:ptCount val="1"/>
                <c:pt idx="0">
                  <c:v>2019</c:v>
                </c:pt>
              </c:strCache>
            </c:strRef>
          </c:tx>
          <c:spPr>
            <a:pattFill prst="dkUpDiag">
              <a:fgClr>
                <a:srgbClr val="B5AFAB">
                  <a:lumMod val="100000"/>
                </a:srgbClr>
              </a:fgClr>
              <a:bgClr>
                <a:srgbClr val="F4F5F0">
                  <a:lumMod val="50000"/>
                </a:srgbClr>
              </a:bgClr>
            </a:pattFill>
            <a:ln w="9525" cap="flat" cmpd="sng" algn="ctr">
              <a:noFill/>
              <a:prstDash val="solid"/>
              <a:round/>
              <a:headEnd type="none" w="med" len="med"/>
              <a:tailEnd type="none" w="med" len="med"/>
            </a:ln>
            <a:effectLst/>
          </c:spPr>
          <c:invertIfNegative val="0"/>
          <c:cat>
            <c:strRef>
              <c:f>'Övrig hälso- och sjukvård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'Övrig hälso- och sjukvård 3'!$D$26:$D$47</c:f>
              <c:numCache>
                <c:formatCode>"kr"#,##0_);\("kr"#,##0\)</c:formatCode>
                <c:ptCount val="22"/>
                <c:pt idx="0">
                  <c:v>2317.9689711877718</c:v>
                </c:pt>
                <c:pt idx="1">
                  <c:v>2963.1521475686254</c:v>
                </c:pt>
                <c:pt idx="2">
                  <c:v>1448.5447334812127</c:v>
                </c:pt>
                <c:pt idx="3">
                  <c:v>2076.0695603604768</c:v>
                </c:pt>
                <c:pt idx="4">
                  <c:v>1804.8633925835879</c:v>
                </c:pt>
                <c:pt idx="5">
                  <c:v>1697.5316301763546</c:v>
                </c:pt>
                <c:pt idx="6">
                  <c:v>2236.7445385135629</c:v>
                </c:pt>
                <c:pt idx="7">
                  <c:v>3216.8347686224574</c:v>
                </c:pt>
                <c:pt idx="8">
                  <c:v>1915.9680713757627</c:v>
                </c:pt>
                <c:pt idx="9">
                  <c:v>1789.2781706938099</c:v>
                </c:pt>
                <c:pt idx="10">
                  <c:v>2072.2263971208454</c:v>
                </c:pt>
                <c:pt idx="11">
                  <c:v>2944.0597525611561</c:v>
                </c:pt>
                <c:pt idx="12">
                  <c:v>2588.3985921377839</c:v>
                </c:pt>
                <c:pt idx="13">
                  <c:v>2450.7471990288873</c:v>
                </c:pt>
                <c:pt idx="14">
                  <c:v>2120.7562217912237</c:v>
                </c:pt>
                <c:pt idx="15">
                  <c:v>2876.0339762333051</c:v>
                </c:pt>
                <c:pt idx="16">
                  <c:v>1854.6742663075627</c:v>
                </c:pt>
                <c:pt idx="17">
                  <c:v>2101.1057807921025</c:v>
                </c:pt>
                <c:pt idx="18">
                  <c:v>2411.5692082476876</c:v>
                </c:pt>
                <c:pt idx="19">
                  <c:v>2468.9036417699531</c:v>
                </c:pt>
                <c:pt idx="20">
                  <c:v>2870.9320132910557</c:v>
                </c:pt>
                <c:pt idx="21">
                  <c:v>2321.1337220080522</c:v>
                </c:pt>
              </c:numCache>
            </c:numRef>
          </c:val>
          <c:extLst>
            <c:ext xmlns:c16="http://schemas.microsoft.com/office/drawing/2014/chart" uri="{C3380CC4-5D6E-409C-BE32-E72D297353CC}">
              <c16:uniqueId val="{00000000-8410-4E85-9DEE-FF62FA43AAD5}"/>
            </c:ext>
          </c:extLst>
        </c:ser>
        <c:ser>
          <c:idx val="1"/>
          <c:order val="1"/>
          <c:tx>
            <c:strRef>
              <c:f>'Övrig hälso- och sjukvård 3'!$E$25</c:f>
              <c:strCache>
                <c:ptCount val="1"/>
                <c:pt idx="0">
                  <c:v>2020</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a:effectLst/>
          </c:spPr>
          <c:invertIfNegative val="0"/>
          <c:dPt>
            <c:idx val="21"/>
            <c:invertIfNegative val="0"/>
            <c:bubble3D val="0"/>
            <c:spPr>
              <a:solidFill>
                <a:schemeClr val="accent2">
                  <a:lumMod val="75000"/>
                </a:schemeClr>
              </a:solidFill>
              <a:ln w="9525" cap="flat" cmpd="sng" algn="ctr">
                <a:solidFill>
                  <a:sysClr val="windowText" lastClr="000000">
                    <a:lumMod val="100000"/>
                  </a:sysClr>
                </a:solidFill>
                <a:prstDash val="solid"/>
                <a:round/>
                <a:headEnd type="none" w="med" len="med"/>
                <a:tailEnd type="none" w="med" len="med"/>
              </a:ln>
              <a:effectLst/>
            </c:spPr>
            <c:extLst>
              <c:ext xmlns:c16="http://schemas.microsoft.com/office/drawing/2014/chart" uri="{C3380CC4-5D6E-409C-BE32-E72D297353CC}">
                <c16:uniqueId val="{00000005-8410-4E85-9DEE-FF62FA43AAD5}"/>
              </c:ext>
            </c:extLst>
          </c:dPt>
          <c:cat>
            <c:strRef>
              <c:f>'Övrig hälso- och sjukvård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'Övrig hälso- och sjukvård 3'!$E$26:$E$47</c:f>
              <c:numCache>
                <c:formatCode>"kr"#,##0_);\("kr"#,##0\)</c:formatCode>
                <c:ptCount val="22"/>
                <c:pt idx="0">
                  <c:v>2045.4635495257087</c:v>
                </c:pt>
                <c:pt idx="1">
                  <c:v>1732.7765104507278</c:v>
                </c:pt>
                <c:pt idx="2">
                  <c:v>1636.6010801567129</c:v>
                </c:pt>
                <c:pt idx="3">
                  <c:v>2034.857585656245</c:v>
                </c:pt>
                <c:pt idx="4">
                  <c:v>1898.4336083997703</c:v>
                </c:pt>
                <c:pt idx="5">
                  <c:v>1661.2034825944438</c:v>
                </c:pt>
                <c:pt idx="6">
                  <c:v>2154.3839681313771</c:v>
                </c:pt>
                <c:pt idx="7">
                  <c:v>2960.5482003858692</c:v>
                </c:pt>
                <c:pt idx="8">
                  <c:v>1942.0832914193741</c:v>
                </c:pt>
                <c:pt idx="9">
                  <c:v>1758.3188940740108</c:v>
                </c:pt>
                <c:pt idx="10">
                  <c:v>2165.2104284242223</c:v>
                </c:pt>
                <c:pt idx="11">
                  <c:v>2056.0574693201224</c:v>
                </c:pt>
                <c:pt idx="12">
                  <c:v>2622.9740000353499</c:v>
                </c:pt>
                <c:pt idx="13">
                  <c:v>2339.3305261367022</c:v>
                </c:pt>
                <c:pt idx="14">
                  <c:v>2388.6758004048479</c:v>
                </c:pt>
                <c:pt idx="15">
                  <c:v>2904.3090143077625</c:v>
                </c:pt>
                <c:pt idx="16">
                  <c:v>1954.7690103025368</c:v>
                </c:pt>
                <c:pt idx="17">
                  <c:v>2228.5466604512708</c:v>
                </c:pt>
                <c:pt idx="18">
                  <c:v>2346.5693217172807</c:v>
                </c:pt>
                <c:pt idx="19">
                  <c:v>2245.9610749948756</c:v>
                </c:pt>
                <c:pt idx="20">
                  <c:v>2868.428854150809</c:v>
                </c:pt>
                <c:pt idx="21">
                  <c:v>2070.3871515599126</c:v>
                </c:pt>
              </c:numCache>
            </c:numRef>
          </c:val>
          <c:extLst>
            <c:ext xmlns:c16="http://schemas.microsoft.com/office/drawing/2014/chart" uri="{C3380CC4-5D6E-409C-BE32-E72D297353CC}">
              <c16:uniqueId val="{00000001-8410-4E85-9DEE-FF62FA43AAD5}"/>
            </c:ext>
          </c:extLst>
        </c:ser>
        <c:dLbls>
          <c:showLegendKey val="0"/>
          <c:showVal val="0"/>
          <c:showCatName val="0"/>
          <c:showSerName val="0"/>
          <c:showPercent val="0"/>
          <c:showBubbleSize val="0"/>
        </c:dLbls>
        <c:gapWidth val="25"/>
        <c:overlap val="30"/>
        <c:axId val="1605670384"/>
        <c:axId val="1605670712"/>
      </c:barChart>
      <c:lineChart>
        <c:grouping val="standard"/>
        <c:varyColors val="0"/>
        <c:ser>
          <c:idx val="2"/>
          <c:order val="2"/>
          <c:tx>
            <c:strRef>
              <c:f>'Övrig hälso- och sjukvård 3'!$F$25</c:f>
              <c:strCache>
                <c:ptCount val="1"/>
                <c:pt idx="0">
                  <c:v>Riket 2020</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2"/>
              <c:layout>
                <c:manualLayout>
                  <c:x val="-2.3518518518518518E-2"/>
                  <c:y val="-9.8777777777777812E-2"/>
                </c:manualLayout>
              </c:layout>
              <c:spPr>
                <a:solidFill>
                  <a:schemeClr val="bg1"/>
                </a:solidFill>
                <a:ln>
                  <a:solidFill>
                    <a:schemeClr val="accent3"/>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8410-4E85-9DEE-FF62FA43AAD5}"/>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'Övrig hälso- och sjukvård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'Övrig hälso- och sjukvård 3'!$F$26:$F$47</c:f>
              <c:numCache>
                <c:formatCode>"kr"#,##0_);\("kr"#,##0\)</c:formatCode>
                <c:ptCount val="22"/>
                <c:pt idx="0">
                  <c:v>2070.3871515599126</c:v>
                </c:pt>
                <c:pt idx="1">
                  <c:v>2070.3871515599126</c:v>
                </c:pt>
                <c:pt idx="2">
                  <c:v>2070.3871515599126</c:v>
                </c:pt>
                <c:pt idx="3">
                  <c:v>2070.3871515599126</c:v>
                </c:pt>
                <c:pt idx="4">
                  <c:v>2070.3871515599126</c:v>
                </c:pt>
                <c:pt idx="5">
                  <c:v>2070.3871515599126</c:v>
                </c:pt>
                <c:pt idx="6">
                  <c:v>2070.3871515599126</c:v>
                </c:pt>
                <c:pt idx="7">
                  <c:v>2070.3871515599126</c:v>
                </c:pt>
                <c:pt idx="8">
                  <c:v>2070.3871515599126</c:v>
                </c:pt>
                <c:pt idx="9">
                  <c:v>2070.3871515599126</c:v>
                </c:pt>
                <c:pt idx="10">
                  <c:v>2070.3871515599126</c:v>
                </c:pt>
                <c:pt idx="11">
                  <c:v>2070.3871515599126</c:v>
                </c:pt>
                <c:pt idx="12">
                  <c:v>2070.3871515599126</c:v>
                </c:pt>
                <c:pt idx="13">
                  <c:v>2070.3871515599126</c:v>
                </c:pt>
                <c:pt idx="14">
                  <c:v>2070.3871515599126</c:v>
                </c:pt>
                <c:pt idx="15">
                  <c:v>2070.3871515599126</c:v>
                </c:pt>
                <c:pt idx="16">
                  <c:v>2070.3871515599126</c:v>
                </c:pt>
                <c:pt idx="17">
                  <c:v>2070.3871515599126</c:v>
                </c:pt>
                <c:pt idx="18">
                  <c:v>2070.3871515599126</c:v>
                </c:pt>
                <c:pt idx="19">
                  <c:v>2070.3871515599126</c:v>
                </c:pt>
                <c:pt idx="20">
                  <c:v>2070.3871515599126</c:v>
                </c:pt>
                <c:pt idx="21">
                  <c:v>2070.3871515599126</c:v>
                </c:pt>
              </c:numCache>
            </c:numRef>
          </c:val>
          <c:smooth val="0"/>
          <c:extLst>
            <c:ext xmlns:c16="http://schemas.microsoft.com/office/drawing/2014/chart" uri="{C3380CC4-5D6E-409C-BE32-E72D297353CC}">
              <c16:uniqueId val="{00000002-8410-4E85-9DEE-FF62FA43AAD5}"/>
            </c:ext>
          </c:extLst>
        </c:ser>
        <c:dLbls>
          <c:showLegendKey val="0"/>
          <c:showVal val="0"/>
          <c:showCatName val="0"/>
          <c:showSerName val="0"/>
          <c:showPercent val="0"/>
          <c:showBubbleSize val="0"/>
        </c:dLbls>
        <c:marker val="1"/>
        <c:smooth val="0"/>
        <c:axId val="1605670384"/>
        <c:axId val="1605670712"/>
      </c:lineChart>
      <c:catAx>
        <c:axId val="1605670384"/>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605670712"/>
        <c:crosses val="autoZero"/>
        <c:auto val="1"/>
        <c:lblAlgn val="ctr"/>
        <c:lblOffset val="100"/>
        <c:noMultiLvlLbl val="0"/>
      </c:catAx>
      <c:valAx>
        <c:axId val="1605670712"/>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Nettokostnad per invånare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quot;kr&quot;#,##0_);\(&quot;kr&quot;#,##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605670384"/>
        <c:crosses val="autoZero"/>
        <c:crossBetween val="between"/>
      </c:valAx>
      <c:spPr>
        <a:solidFill>
          <a:srgbClr val="F4F5F0">
            <a:lumMod val="100000"/>
          </a:srgbClr>
        </a:solid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Läkemedelsförmån!$D$25</c:f>
              <c:strCache>
                <c:ptCount val="1"/>
                <c:pt idx="0">
                  <c:v>2019</c:v>
                </c:pt>
              </c:strCache>
            </c:strRef>
          </c:tx>
          <c:spPr>
            <a:solidFill>
              <a:schemeClr val="accent3"/>
            </a:solidFill>
            <a:ln w="9525" cap="flat" cmpd="sng" algn="ctr">
              <a:noFill/>
              <a:prstDash val="solid"/>
              <a:round/>
              <a:headEnd type="none" w="med" len="med"/>
              <a:tailEnd type="none" w="med" len="med"/>
            </a:ln>
            <a:effectLst/>
          </c:spPr>
          <c:invertIfNegative val="0"/>
          <c:cat>
            <c:strRef>
              <c:f>Läkemedelsförmån!$C$26:$C$47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Läkemedelsförmån!$D$26:$D$47</c:f>
              <c:numCache>
                <c:formatCode>"kr"#,##0_);\("kr"#,##0\)</c:formatCode>
                <c:ptCount val="22"/>
                <c:pt idx="0">
                  <c:v>2130.3438965689429</c:v>
                </c:pt>
                <c:pt idx="1">
                  <c:v>3023.0927802810957</c:v>
                </c:pt>
                <c:pt idx="2">
                  <c:v>2530.7521677757613</c:v>
                </c:pt>
                <c:pt idx="3">
                  <c:v>2225.372990042858</c:v>
                </c:pt>
                <c:pt idx="4">
                  <c:v>2538.0641503414472</c:v>
                </c:pt>
                <c:pt idx="5">
                  <c:v>2764.693327509443</c:v>
                </c:pt>
                <c:pt idx="6">
                  <c:v>2587.127107388183</c:v>
                </c:pt>
                <c:pt idx="7">
                  <c:v>3300.6065073886675</c:v>
                </c:pt>
                <c:pt idx="8">
                  <c:v>2718.5694773379446</c:v>
                </c:pt>
                <c:pt idx="9">
                  <c:v>2428.3299030154194</c:v>
                </c:pt>
                <c:pt idx="10">
                  <c:v>2939.0355227528698</c:v>
                </c:pt>
                <c:pt idx="11">
                  <c:v>2130.7932366092323</c:v>
                </c:pt>
                <c:pt idx="12">
                  <c:v>2758.3618375859555</c:v>
                </c:pt>
                <c:pt idx="13">
                  <c:v>2417.9393382654484</c:v>
                </c:pt>
                <c:pt idx="14">
                  <c:v>2621.0371766753069</c:v>
                </c:pt>
                <c:pt idx="15">
                  <c:v>2601.0015071223688</c:v>
                </c:pt>
                <c:pt idx="16">
                  <c:v>2557.5714554147444</c:v>
                </c:pt>
                <c:pt idx="17">
                  <c:v>2681.9158171895319</c:v>
                </c:pt>
                <c:pt idx="18">
                  <c:v>2610.5948175131871</c:v>
                </c:pt>
                <c:pt idx="19">
                  <c:v>2428.5703771307444</c:v>
                </c:pt>
                <c:pt idx="20">
                  <c:v>2834.9454003110845</c:v>
                </c:pt>
                <c:pt idx="21">
                  <c:v>2406.618301091698</c:v>
                </c:pt>
              </c:numCache>
            </c:numRef>
          </c:val>
          <c:extLst>
            <c:ext xmlns:c16="http://schemas.microsoft.com/office/drawing/2014/chart" uri="{C3380CC4-5D6E-409C-BE32-E72D297353CC}">
              <c16:uniqueId val="{00000000-CACC-4A7C-95C4-E75EA49187B1}"/>
            </c:ext>
          </c:extLst>
        </c:ser>
        <c:ser>
          <c:idx val="1"/>
          <c:order val="1"/>
          <c:tx>
            <c:strRef>
              <c:f>Läkemedelsförmån!$E$25</c:f>
              <c:strCache>
                <c:ptCount val="1"/>
                <c:pt idx="0">
                  <c:v>2020</c:v>
                </c:pt>
              </c:strCache>
            </c:strRef>
          </c:tx>
          <c:spPr>
            <a:solidFill>
              <a:schemeClr val="accent1"/>
            </a:solidFill>
            <a:ln w="9525" cap="flat" cmpd="sng" algn="ctr">
              <a:solidFill>
                <a:sysClr val="windowText" lastClr="000000">
                  <a:lumMod val="100000"/>
                </a:sysClr>
              </a:solidFill>
              <a:prstDash val="solid"/>
              <a:round/>
              <a:headEnd type="none" w="med" len="med"/>
              <a:tailEnd type="none" w="med" len="med"/>
            </a:ln>
            <a:effectLst/>
          </c:spPr>
          <c:invertIfNegative val="0"/>
          <c:dPt>
            <c:idx val="21"/>
            <c:invertIfNegative val="0"/>
            <c:bubble3D val="0"/>
            <c:spPr>
              <a:solidFill>
                <a:schemeClr val="accent1">
                  <a:lumMod val="75000"/>
                </a:schemeClr>
              </a:solidFill>
              <a:ln w="9525" cap="flat" cmpd="sng" algn="ctr">
                <a:solidFill>
                  <a:sysClr val="windowText" lastClr="000000">
                    <a:lumMod val="100000"/>
                  </a:sysClr>
                </a:solidFill>
                <a:prstDash val="solid"/>
                <a:round/>
                <a:headEnd type="none" w="med" len="med"/>
                <a:tailEnd type="none" w="med" len="med"/>
              </a:ln>
              <a:effectLst/>
            </c:spPr>
            <c:extLst>
              <c:ext xmlns:c16="http://schemas.microsoft.com/office/drawing/2014/chart" uri="{C3380CC4-5D6E-409C-BE32-E72D297353CC}">
                <c16:uniqueId val="{00000005-CACC-4A7C-95C4-E75EA49187B1}"/>
              </c:ext>
            </c:extLst>
          </c:dPt>
          <c:cat>
            <c:strRef>
              <c:f>Läkemedelsförmån!$C$26:$C$47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Läkemedelsförmån!$E$26:$E$47</c:f>
              <c:numCache>
                <c:formatCode>"kr"#,##0_);\("kr"#,##0\)</c:formatCode>
                <c:ptCount val="22"/>
                <c:pt idx="0">
                  <c:v>2596.9468935702171</c:v>
                </c:pt>
                <c:pt idx="1">
                  <c:v>2945.462597259484</c:v>
                </c:pt>
                <c:pt idx="2">
                  <c:v>2808.9418539016237</c:v>
                </c:pt>
                <c:pt idx="3">
                  <c:v>2527.6244867903365</c:v>
                </c:pt>
                <c:pt idx="4">
                  <c:v>2763.341193391961</c:v>
                </c:pt>
                <c:pt idx="5">
                  <c:v>2600.5744995377308</c:v>
                </c:pt>
                <c:pt idx="6">
                  <c:v>2772.245030689809</c:v>
                </c:pt>
                <c:pt idx="7">
                  <c:v>3492.7815847249017</c:v>
                </c:pt>
                <c:pt idx="8">
                  <c:v>2929.7857358414644</c:v>
                </c:pt>
                <c:pt idx="9">
                  <c:v>2483.9811216780604</c:v>
                </c:pt>
                <c:pt idx="10">
                  <c:v>3137.8532106575249</c:v>
                </c:pt>
                <c:pt idx="11">
                  <c:v>2429.6879174209016</c:v>
                </c:pt>
                <c:pt idx="12">
                  <c:v>2990.6145606872051</c:v>
                </c:pt>
                <c:pt idx="13">
                  <c:v>2601.0738017883609</c:v>
                </c:pt>
                <c:pt idx="14">
                  <c:v>2854.1428370396293</c:v>
                </c:pt>
                <c:pt idx="15">
                  <c:v>2843.1290757657921</c:v>
                </c:pt>
                <c:pt idx="16">
                  <c:v>2810.4152318940387</c:v>
                </c:pt>
                <c:pt idx="17">
                  <c:v>3094.6130506963696</c:v>
                </c:pt>
                <c:pt idx="18">
                  <c:v>2800.5251557288702</c:v>
                </c:pt>
                <c:pt idx="19">
                  <c:v>2654.9300711587452</c:v>
                </c:pt>
                <c:pt idx="20">
                  <c:v>2988.6144206655076</c:v>
                </c:pt>
                <c:pt idx="21">
                  <c:v>2663.5269631469305</c:v>
                </c:pt>
              </c:numCache>
            </c:numRef>
          </c:val>
          <c:extLst>
            <c:ext xmlns:c16="http://schemas.microsoft.com/office/drawing/2014/chart" uri="{C3380CC4-5D6E-409C-BE32-E72D297353CC}">
              <c16:uniqueId val="{00000001-CACC-4A7C-95C4-E75EA49187B1}"/>
            </c:ext>
          </c:extLst>
        </c:ser>
        <c:dLbls>
          <c:showLegendKey val="0"/>
          <c:showVal val="0"/>
          <c:showCatName val="0"/>
          <c:showSerName val="0"/>
          <c:showPercent val="0"/>
          <c:showBubbleSize val="0"/>
        </c:dLbls>
        <c:gapWidth val="25"/>
        <c:overlap val="30"/>
        <c:axId val="1375641432"/>
        <c:axId val="1375640448"/>
      </c:barChart>
      <c:lineChart>
        <c:grouping val="standard"/>
        <c:varyColors val="0"/>
        <c:ser>
          <c:idx val="2"/>
          <c:order val="2"/>
          <c:tx>
            <c:strRef>
              <c:f>Läkemedelsförmån!$F$25</c:f>
              <c:strCache>
                <c:ptCount val="1"/>
                <c:pt idx="0">
                  <c:v>Riket 2020</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11"/>
              <c:layout>
                <c:manualLayout>
                  <c:x val="-3.2337962962962964E-2"/>
                  <c:y val="-0.13758333333333334"/>
                </c:manualLayout>
              </c:layout>
              <c:spPr>
                <a:solidFill>
                  <a:schemeClr val="bg1"/>
                </a:solidFill>
                <a:ln>
                  <a:solidFill>
                    <a:schemeClr val="accent3"/>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CACC-4A7C-95C4-E75EA49187B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Läkemedelsförmån!$C$26:$C$47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Läkemedelsförmån!$F$26:$F$47</c:f>
              <c:numCache>
                <c:formatCode>"kr"#,##0_);\("kr"#,##0\)</c:formatCode>
                <c:ptCount val="22"/>
                <c:pt idx="0">
                  <c:v>2663.5269631469305</c:v>
                </c:pt>
                <c:pt idx="1">
                  <c:v>2663.5269631469305</c:v>
                </c:pt>
                <c:pt idx="2">
                  <c:v>2663.5269631469305</c:v>
                </c:pt>
                <c:pt idx="3">
                  <c:v>2663.5269631469305</c:v>
                </c:pt>
                <c:pt idx="4">
                  <c:v>2663.5269631469305</c:v>
                </c:pt>
                <c:pt idx="5">
                  <c:v>2663.5269631469305</c:v>
                </c:pt>
                <c:pt idx="6">
                  <c:v>2663.5269631469305</c:v>
                </c:pt>
                <c:pt idx="7">
                  <c:v>2663.5269631469305</c:v>
                </c:pt>
                <c:pt idx="8">
                  <c:v>2663.5269631469305</c:v>
                </c:pt>
                <c:pt idx="9">
                  <c:v>2663.5269631469305</c:v>
                </c:pt>
                <c:pt idx="10">
                  <c:v>2663.5269631469305</c:v>
                </c:pt>
                <c:pt idx="11">
                  <c:v>2663.5269631469305</c:v>
                </c:pt>
                <c:pt idx="12">
                  <c:v>2663.5269631469305</c:v>
                </c:pt>
                <c:pt idx="13">
                  <c:v>2663.5269631469305</c:v>
                </c:pt>
                <c:pt idx="14">
                  <c:v>2663.5269631469305</c:v>
                </c:pt>
                <c:pt idx="15">
                  <c:v>2663.5269631469305</c:v>
                </c:pt>
                <c:pt idx="16">
                  <c:v>2663.5269631469305</c:v>
                </c:pt>
                <c:pt idx="17">
                  <c:v>2663.5269631469305</c:v>
                </c:pt>
                <c:pt idx="18">
                  <c:v>2663.5269631469305</c:v>
                </c:pt>
                <c:pt idx="19">
                  <c:v>2663.5269631469305</c:v>
                </c:pt>
                <c:pt idx="20">
                  <c:v>2663.5269631469305</c:v>
                </c:pt>
                <c:pt idx="21">
                  <c:v>2663.5269631469305</c:v>
                </c:pt>
              </c:numCache>
            </c:numRef>
          </c:val>
          <c:smooth val="0"/>
          <c:extLst>
            <c:ext xmlns:c16="http://schemas.microsoft.com/office/drawing/2014/chart" uri="{C3380CC4-5D6E-409C-BE32-E72D297353CC}">
              <c16:uniqueId val="{00000002-CACC-4A7C-95C4-E75EA49187B1}"/>
            </c:ext>
          </c:extLst>
        </c:ser>
        <c:dLbls>
          <c:showLegendKey val="0"/>
          <c:showVal val="0"/>
          <c:showCatName val="0"/>
          <c:showSerName val="0"/>
          <c:showPercent val="0"/>
          <c:showBubbleSize val="0"/>
        </c:dLbls>
        <c:marker val="1"/>
        <c:smooth val="0"/>
        <c:axId val="1375641432"/>
        <c:axId val="1375640448"/>
      </c:lineChart>
      <c:catAx>
        <c:axId val="1375641432"/>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75640448"/>
        <c:crosses val="autoZero"/>
        <c:auto val="1"/>
        <c:lblAlgn val="ctr"/>
        <c:lblOffset val="100"/>
        <c:noMultiLvlLbl val="0"/>
      </c:catAx>
      <c:valAx>
        <c:axId val="1375640448"/>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Kostnad per invånare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quot;kr&quot;#,##0_);\(&quot;kr&quot;#,##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75641432"/>
        <c:crosses val="autoZero"/>
        <c:crossBetween val="between"/>
      </c:valAx>
      <c:spPr>
        <a:solidFill>
          <a:srgbClr val="F4F5F0">
            <a:lumMod val="100000"/>
          </a:srgbClr>
        </a:solid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Rekvisitionsläkemedel!$D$26</c:f>
              <c:strCache>
                <c:ptCount val="1"/>
                <c:pt idx="0">
                  <c:v>2019</c:v>
                </c:pt>
              </c:strCache>
            </c:strRef>
          </c:tx>
          <c:spPr>
            <a:solidFill>
              <a:schemeClr val="accent3"/>
            </a:solidFill>
            <a:ln w="9525" cap="flat" cmpd="sng" algn="ctr">
              <a:noFill/>
              <a:prstDash val="solid"/>
              <a:round/>
              <a:headEnd type="none" w="med" len="med"/>
              <a:tailEnd type="none" w="med" len="med"/>
            </a:ln>
            <a:effectLst/>
          </c:spPr>
          <c:invertIfNegative val="0"/>
          <c:cat>
            <c:strRef>
              <c:f>Rekvisitionsläkemedel!$C$27:$C$48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Rekvisitionsläkemedel!$D$27:$D$48</c:f>
              <c:numCache>
                <c:formatCode>"kr"#,##0_);\("kr"#,##0\)</c:formatCode>
                <c:ptCount val="22"/>
                <c:pt idx="0">
                  <c:v>570.44753628504873</c:v>
                </c:pt>
                <c:pt idx="1">
                  <c:v>1305.6633473455422</c:v>
                </c:pt>
                <c:pt idx="2">
                  <c:v>840.22316327216504</c:v>
                </c:pt>
                <c:pt idx="3">
                  <c:v>1333.2044382861254</c:v>
                </c:pt>
                <c:pt idx="4">
                  <c:v>786.64430861471021</c:v>
                </c:pt>
                <c:pt idx="5">
                  <c:v>843.80227230988385</c:v>
                </c:pt>
                <c:pt idx="6">
                  <c:v>928.92122910945784</c:v>
                </c:pt>
                <c:pt idx="7">
                  <c:v>954.99782193479211</c:v>
                </c:pt>
                <c:pt idx="8">
                  <c:v>979.91303585078242</c:v>
                </c:pt>
                <c:pt idx="9">
                  <c:v>1081.7941573734045</c:v>
                </c:pt>
                <c:pt idx="10">
                  <c:v>984.58364922030387</c:v>
                </c:pt>
                <c:pt idx="11">
                  <c:v>893.47674453718571</c:v>
                </c:pt>
                <c:pt idx="12">
                  <c:v>842.73442534718538</c:v>
                </c:pt>
                <c:pt idx="13">
                  <c:v>987.51660897951149</c:v>
                </c:pt>
                <c:pt idx="14">
                  <c:v>996.93668545741275</c:v>
                </c:pt>
                <c:pt idx="15">
                  <c:v>933.79079474660193</c:v>
                </c:pt>
                <c:pt idx="16">
                  <c:v>880.36133091146974</c:v>
                </c:pt>
                <c:pt idx="17">
                  <c:v>1006.7373964222102</c:v>
                </c:pt>
                <c:pt idx="18">
                  <c:v>829.35844162991009</c:v>
                </c:pt>
                <c:pt idx="19">
                  <c:v>1158.2565431153769</c:v>
                </c:pt>
                <c:pt idx="20">
                  <c:v>1127.5805400391055</c:v>
                </c:pt>
                <c:pt idx="21">
                  <c:v>898.02300223725206</c:v>
                </c:pt>
              </c:numCache>
            </c:numRef>
          </c:val>
          <c:extLst>
            <c:ext xmlns:c16="http://schemas.microsoft.com/office/drawing/2014/chart" uri="{C3380CC4-5D6E-409C-BE32-E72D297353CC}">
              <c16:uniqueId val="{00000000-99D1-4928-A697-E7A3F2FCA59E}"/>
            </c:ext>
          </c:extLst>
        </c:ser>
        <c:ser>
          <c:idx val="1"/>
          <c:order val="1"/>
          <c:tx>
            <c:strRef>
              <c:f>Rekvisitionsläkemedel!$E$26</c:f>
              <c:strCache>
                <c:ptCount val="1"/>
                <c:pt idx="0">
                  <c:v>2020</c:v>
                </c:pt>
              </c:strCache>
            </c:strRef>
          </c:tx>
          <c:spPr>
            <a:solidFill>
              <a:schemeClr val="accent4"/>
            </a:solidFill>
            <a:ln w="9525" cap="flat" cmpd="sng" algn="ctr">
              <a:solidFill>
                <a:sysClr val="windowText" lastClr="000000">
                  <a:lumMod val="100000"/>
                </a:sysClr>
              </a:solidFill>
              <a:prstDash val="solid"/>
              <a:round/>
              <a:headEnd type="none" w="med" len="med"/>
              <a:tailEnd type="none" w="med" len="med"/>
            </a:ln>
            <a:effectLst/>
          </c:spPr>
          <c:invertIfNegative val="0"/>
          <c:dPt>
            <c:idx val="21"/>
            <c:invertIfNegative val="0"/>
            <c:bubble3D val="0"/>
            <c:spPr>
              <a:solidFill>
                <a:schemeClr val="accent4">
                  <a:lumMod val="90000"/>
                </a:schemeClr>
              </a:solidFill>
              <a:ln w="9525" cap="flat" cmpd="sng" algn="ctr">
                <a:solidFill>
                  <a:sysClr val="windowText" lastClr="000000">
                    <a:lumMod val="100000"/>
                  </a:sysClr>
                </a:solidFill>
                <a:prstDash val="solid"/>
                <a:round/>
                <a:headEnd type="none" w="med" len="med"/>
                <a:tailEnd type="none" w="med" len="med"/>
              </a:ln>
              <a:effectLst/>
            </c:spPr>
            <c:extLst>
              <c:ext xmlns:c16="http://schemas.microsoft.com/office/drawing/2014/chart" uri="{C3380CC4-5D6E-409C-BE32-E72D297353CC}">
                <c16:uniqueId val="{00000005-99D1-4928-A697-E7A3F2FCA59E}"/>
              </c:ext>
            </c:extLst>
          </c:dPt>
          <c:cat>
            <c:strRef>
              <c:f>Rekvisitionsläkemedel!$C$27:$C$48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Rekvisitionsläkemedel!$E$27:$E$48</c:f>
              <c:numCache>
                <c:formatCode>"kr"#,##0_);\("kr"#,##0\)</c:formatCode>
                <c:ptCount val="22"/>
                <c:pt idx="0">
                  <c:v>665.92251639870074</c:v>
                </c:pt>
                <c:pt idx="1">
                  <c:v>1107.1231790398408</c:v>
                </c:pt>
                <c:pt idx="2">
                  <c:v>868.40057314437831</c:v>
                </c:pt>
                <c:pt idx="3">
                  <c:v>1342.1583275893809</c:v>
                </c:pt>
                <c:pt idx="4">
                  <c:v>825.7830419906303</c:v>
                </c:pt>
                <c:pt idx="5">
                  <c:v>1058.0284085571757</c:v>
                </c:pt>
                <c:pt idx="6">
                  <c:v>890.20771513353111</c:v>
                </c:pt>
                <c:pt idx="7">
                  <c:v>1214.1574080234182</c:v>
                </c:pt>
                <c:pt idx="8">
                  <c:v>1004.0488884418066</c:v>
                </c:pt>
                <c:pt idx="9">
                  <c:v>1072.4556672678818</c:v>
                </c:pt>
                <c:pt idx="10">
                  <c:v>1032.396187533586</c:v>
                </c:pt>
                <c:pt idx="11">
                  <c:v>893.96277007371657</c:v>
                </c:pt>
                <c:pt idx="12">
                  <c:v>908.49638545698781</c:v>
                </c:pt>
                <c:pt idx="13">
                  <c:v>1010.9834022045327</c:v>
                </c:pt>
                <c:pt idx="14">
                  <c:v>1006.7077769077835</c:v>
                </c:pt>
                <c:pt idx="15">
                  <c:v>943.07484809299353</c:v>
                </c:pt>
                <c:pt idx="16">
                  <c:v>942.60213841990662</c:v>
                </c:pt>
                <c:pt idx="17">
                  <c:v>986.69414526035143</c:v>
                </c:pt>
                <c:pt idx="18">
                  <c:v>906.96398642419274</c:v>
                </c:pt>
                <c:pt idx="19">
                  <c:v>1043.3780125333099</c:v>
                </c:pt>
                <c:pt idx="20">
                  <c:v>1133.7505107886577</c:v>
                </c:pt>
                <c:pt idx="21">
                  <c:v>923.06659969784153</c:v>
                </c:pt>
              </c:numCache>
            </c:numRef>
          </c:val>
          <c:extLst>
            <c:ext xmlns:c16="http://schemas.microsoft.com/office/drawing/2014/chart" uri="{C3380CC4-5D6E-409C-BE32-E72D297353CC}">
              <c16:uniqueId val="{00000001-99D1-4928-A697-E7A3F2FCA59E}"/>
            </c:ext>
          </c:extLst>
        </c:ser>
        <c:dLbls>
          <c:showLegendKey val="0"/>
          <c:showVal val="0"/>
          <c:showCatName val="0"/>
          <c:showSerName val="0"/>
          <c:showPercent val="0"/>
          <c:showBubbleSize val="0"/>
        </c:dLbls>
        <c:gapWidth val="25"/>
        <c:overlap val="30"/>
        <c:axId val="1365532312"/>
        <c:axId val="1365532640"/>
      </c:barChart>
      <c:lineChart>
        <c:grouping val="standard"/>
        <c:varyColors val="0"/>
        <c:ser>
          <c:idx val="2"/>
          <c:order val="2"/>
          <c:tx>
            <c:strRef>
              <c:f>Rekvisitionsläkemedel!$F$26</c:f>
              <c:strCache>
                <c:ptCount val="1"/>
                <c:pt idx="0">
                  <c:v>Riket 2020</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11"/>
              <c:layout>
                <c:manualLayout>
                  <c:x val="-2.6458333333333334E-2"/>
                  <c:y val="-0.13405555555555559"/>
                </c:manualLayout>
              </c:layout>
              <c:spPr>
                <a:solidFill>
                  <a:schemeClr val="bg1"/>
                </a:solidFill>
                <a:ln>
                  <a:solidFill>
                    <a:schemeClr val="accent3"/>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99D1-4928-A697-E7A3F2FCA59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Rekvisitionsläkemedel!$C$27:$C$48</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Rekvisitionsläkemedel!$F$27:$F$48</c:f>
              <c:numCache>
                <c:formatCode>"kr"#,##0_);\("kr"#,##0\)</c:formatCode>
                <c:ptCount val="22"/>
                <c:pt idx="0">
                  <c:v>923.06659969784153</c:v>
                </c:pt>
                <c:pt idx="1">
                  <c:v>923.06659969784153</c:v>
                </c:pt>
                <c:pt idx="2">
                  <c:v>923.06659969784153</c:v>
                </c:pt>
                <c:pt idx="3">
                  <c:v>923.06659969784153</c:v>
                </c:pt>
                <c:pt idx="4">
                  <c:v>923.06659969784153</c:v>
                </c:pt>
                <c:pt idx="5">
                  <c:v>923.06659969784153</c:v>
                </c:pt>
                <c:pt idx="6">
                  <c:v>923.06659969784153</c:v>
                </c:pt>
                <c:pt idx="7">
                  <c:v>923.06659969784153</c:v>
                </c:pt>
                <c:pt idx="8">
                  <c:v>923.06659969784153</c:v>
                </c:pt>
                <c:pt idx="9">
                  <c:v>923.06659969784153</c:v>
                </c:pt>
                <c:pt idx="10">
                  <c:v>923.06659969784153</c:v>
                </c:pt>
                <c:pt idx="11">
                  <c:v>923.06659969784153</c:v>
                </c:pt>
                <c:pt idx="12">
                  <c:v>923.06659969784153</c:v>
                </c:pt>
                <c:pt idx="13">
                  <c:v>923.06659969784153</c:v>
                </c:pt>
                <c:pt idx="14">
                  <c:v>923.06659969784153</c:v>
                </c:pt>
                <c:pt idx="15">
                  <c:v>923.06659969784153</c:v>
                </c:pt>
                <c:pt idx="16">
                  <c:v>923.06659969784153</c:v>
                </c:pt>
                <c:pt idx="17">
                  <c:v>923.06659969784153</c:v>
                </c:pt>
                <c:pt idx="18">
                  <c:v>923.06659969784153</c:v>
                </c:pt>
                <c:pt idx="19">
                  <c:v>923.06659969784153</c:v>
                </c:pt>
                <c:pt idx="20">
                  <c:v>923.06659969784153</c:v>
                </c:pt>
                <c:pt idx="21">
                  <c:v>923.06659969784153</c:v>
                </c:pt>
              </c:numCache>
            </c:numRef>
          </c:val>
          <c:smooth val="0"/>
          <c:extLst>
            <c:ext xmlns:c16="http://schemas.microsoft.com/office/drawing/2014/chart" uri="{C3380CC4-5D6E-409C-BE32-E72D297353CC}">
              <c16:uniqueId val="{00000002-99D1-4928-A697-E7A3F2FCA59E}"/>
            </c:ext>
          </c:extLst>
        </c:ser>
        <c:dLbls>
          <c:showLegendKey val="0"/>
          <c:showVal val="0"/>
          <c:showCatName val="0"/>
          <c:showSerName val="0"/>
          <c:showPercent val="0"/>
          <c:showBubbleSize val="0"/>
        </c:dLbls>
        <c:marker val="1"/>
        <c:smooth val="0"/>
        <c:axId val="1365532312"/>
        <c:axId val="1365532640"/>
      </c:lineChart>
      <c:catAx>
        <c:axId val="1365532312"/>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65532640"/>
        <c:crosses val="autoZero"/>
        <c:auto val="1"/>
        <c:lblAlgn val="ctr"/>
        <c:lblOffset val="100"/>
        <c:noMultiLvlLbl val="0"/>
      </c:catAx>
      <c:valAx>
        <c:axId val="1365532640"/>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Kostnad per invånare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quot;kr&quot;#,##0_);\(&quot;kr&quot;#,##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65532312"/>
        <c:crosses val="autoZero"/>
        <c:crossBetween val="between"/>
      </c:valAx>
      <c:spPr>
        <a:solidFill>
          <a:srgbClr val="F4F5F0">
            <a:lumMod val="100000"/>
          </a:srgbClr>
        </a:solidFill>
        <a:ln>
          <a:noFill/>
        </a:ln>
        <a:effectLst/>
      </c:spPr>
    </c:plotArea>
    <c:legend>
      <c:legendPos val="t"/>
      <c:legendEntry>
        <c:idx val="2"/>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'Regional utveckling 2'!$D$24</c:f>
              <c:strCache>
                <c:ptCount val="1"/>
                <c:pt idx="0">
                  <c:v>2020</c:v>
                </c:pt>
              </c:strCache>
            </c:strRef>
          </c:tx>
          <c:spPr>
            <a:ln w="12700" cap="flat" cmpd="sng" algn="ctr">
              <a:solidFill>
                <a:srgbClr val="F4F5F0"/>
              </a:solidFill>
              <a:prstDash val="solid"/>
              <a:round/>
              <a:headEnd type="none" w="med" len="med"/>
              <a:tailEnd type="none" w="med" len="med"/>
            </a:ln>
          </c:spPr>
          <c:dPt>
            <c:idx val="0"/>
            <c:bubble3D val="0"/>
            <c:spPr>
              <a:solidFill>
                <a:srgbClr val="F38B4A"/>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2-21B4-4EF1-86A4-9EDA4FC98311}"/>
              </c:ext>
            </c:extLst>
          </c:dPt>
          <c:dPt>
            <c:idx val="1"/>
            <c:bubble3D val="0"/>
            <c:spPr>
              <a:solidFill>
                <a:srgbClr val="5590B1"/>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3-21B4-4EF1-86A4-9EDA4FC98311}"/>
              </c:ext>
            </c:extLst>
          </c:dPt>
          <c:dPt>
            <c:idx val="2"/>
            <c:bubble3D val="0"/>
            <c:spPr>
              <a:solidFill>
                <a:srgbClr val="FDDB93"/>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4-21B4-4EF1-86A4-9EDA4FC98311}"/>
              </c:ext>
            </c:extLst>
          </c:dPt>
          <c:dPt>
            <c:idx val="3"/>
            <c:bubble3D val="0"/>
            <c:spPr>
              <a:solidFill>
                <a:srgbClr val="8B8FB9"/>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5-21B4-4EF1-86A4-9EDA4FC98311}"/>
              </c:ext>
            </c:extLst>
          </c:dPt>
          <c:dPt>
            <c:idx val="4"/>
            <c:bubble3D val="0"/>
            <c:spPr>
              <a:solidFill>
                <a:srgbClr val="89A57B"/>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6-21B4-4EF1-86A4-9EDA4FC98311}"/>
              </c:ext>
            </c:extLst>
          </c:dPt>
          <c:dLbls>
            <c:dLbl>
              <c:idx val="1"/>
              <c:layout>
                <c:manualLayout>
                  <c:x val="7.2752083333333328E-2"/>
                  <c:y val="-7.508611111111110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21B4-4EF1-86A4-9EDA4FC98311}"/>
                </c:ext>
              </c:extLst>
            </c:dLbl>
            <c:dLbl>
              <c:idx val="3"/>
              <c:layout>
                <c:manualLayout>
                  <c:x val="-0.13251342592592594"/>
                  <c:y val="-7.760777777777777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21B4-4EF1-86A4-9EDA4FC98311}"/>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'Regional utveckling 2'!$C$25:$C$29</c:f>
              <c:strCache>
                <c:ptCount val="5"/>
                <c:pt idx="0">
                  <c:v>Allmän regional utveckling</c:v>
                </c:pt>
                <c:pt idx="1">
                  <c:v>Kultur</c:v>
                </c:pt>
                <c:pt idx="2">
                  <c:v>Politisk verksamhet</c:v>
                </c:pt>
                <c:pt idx="3">
                  <c:v>Trafik och infrastruktur</c:v>
                </c:pt>
                <c:pt idx="4">
                  <c:v>Utbildning</c:v>
                </c:pt>
              </c:strCache>
            </c:strRef>
          </c:cat>
          <c:val>
            <c:numRef>
              <c:f>'Regional utveckling 2'!$D$25:$D$29</c:f>
              <c:numCache>
                <c:formatCode>#,##0</c:formatCode>
                <c:ptCount val="5"/>
                <c:pt idx="0">
                  <c:v>1797.1455152815704</c:v>
                </c:pt>
                <c:pt idx="1">
                  <c:v>3954.5782906120007</c:v>
                </c:pt>
                <c:pt idx="2">
                  <c:v>290.49396572390003</c:v>
                </c:pt>
                <c:pt idx="3">
                  <c:v>28207.028206390292</c:v>
                </c:pt>
                <c:pt idx="4">
                  <c:v>1029.0099857865403</c:v>
                </c:pt>
              </c:numCache>
            </c:numRef>
          </c:val>
          <c:extLst>
            <c:ext xmlns:c16="http://schemas.microsoft.com/office/drawing/2014/chart" uri="{C3380CC4-5D6E-409C-BE32-E72D297353CC}">
              <c16:uniqueId val="{00000000-21B4-4EF1-86A4-9EDA4FC9831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4F5F0"/>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'Kostnader och intäkter 3'!$F$25</c:f>
              <c:strCache>
                <c:ptCount val="1"/>
                <c:pt idx="0">
                  <c:v>Hälso- och sjukvård</c:v>
                </c:pt>
              </c:strCache>
            </c:strRef>
          </c:tx>
          <c:spPr>
            <a:solidFill>
              <a:schemeClr val="accent1"/>
            </a:solidFill>
            <a:ln w="9525" cap="flat" cmpd="sng" algn="ctr">
              <a:solidFill>
                <a:sysClr val="windowText" lastClr="000000">
                  <a:lumMod val="100000"/>
                </a:sysClr>
              </a:solidFill>
              <a:prstDash val="solid"/>
              <a:round/>
              <a:headEnd type="none" w="med" len="med"/>
              <a:tailEnd type="none" w="med" len="med"/>
            </a:ln>
            <a:effectLst/>
          </c:spPr>
          <c:invertIfNegative val="0"/>
          <c:cat>
            <c:strRef>
              <c:f>'Kostnader och intäkter 3'!$C$26:$C$46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 exkl Gotland</c:v>
                </c:pt>
              </c:strCache>
            </c:strRef>
          </c:cat>
          <c:val>
            <c:numRef>
              <c:f>'Kostnader och intäkter 3'!$F$26:$F$46</c:f>
              <c:numCache>
                <c:formatCode>#,##0</c:formatCode>
                <c:ptCount val="21"/>
                <c:pt idx="0">
                  <c:v>27374.76809660951</c:v>
                </c:pt>
                <c:pt idx="1">
                  <c:v>26815.553278371961</c:v>
                </c:pt>
                <c:pt idx="2">
                  <c:v>27695.298278896866</c:v>
                </c:pt>
                <c:pt idx="3">
                  <c:v>27862.521887813979</c:v>
                </c:pt>
                <c:pt idx="4">
                  <c:v>27015.80294420756</c:v>
                </c:pt>
                <c:pt idx="5">
                  <c:v>27948.759783054735</c:v>
                </c:pt>
                <c:pt idx="6">
                  <c:v>29258.973212471039</c:v>
                </c:pt>
                <c:pt idx="7">
                  <c:v>32020.168990795701</c:v>
                </c:pt>
                <c:pt idx="8">
                  <c:v>27644.998718270599</c:v>
                </c:pt>
                <c:pt idx="9">
                  <c:v>26926.646581833596</c:v>
                </c:pt>
                <c:pt idx="10">
                  <c:v>25111.483629550814</c:v>
                </c:pt>
                <c:pt idx="11">
                  <c:v>28622.938649981443</c:v>
                </c:pt>
                <c:pt idx="12">
                  <c:v>27928.007512032011</c:v>
                </c:pt>
                <c:pt idx="13">
                  <c:v>27895.547753670515</c:v>
                </c:pt>
                <c:pt idx="14">
                  <c:v>28278.688524590169</c:v>
                </c:pt>
                <c:pt idx="15">
                  <c:v>29655.44587515913</c:v>
                </c:pt>
                <c:pt idx="16">
                  <c:v>31731.359945042812</c:v>
                </c:pt>
                <c:pt idx="17">
                  <c:v>29052.487851859478</c:v>
                </c:pt>
                <c:pt idx="18">
                  <c:v>28640.111694903222</c:v>
                </c:pt>
                <c:pt idx="19">
                  <c:v>29469.50090940412</c:v>
                </c:pt>
                <c:pt idx="20">
                  <c:v>27503.594284151452</c:v>
                </c:pt>
              </c:numCache>
            </c:numRef>
          </c:val>
          <c:extLst>
            <c:ext xmlns:c16="http://schemas.microsoft.com/office/drawing/2014/chart" uri="{C3380CC4-5D6E-409C-BE32-E72D297353CC}">
              <c16:uniqueId val="{00000000-538C-4759-B985-05710366045A}"/>
            </c:ext>
          </c:extLst>
        </c:ser>
        <c:ser>
          <c:idx val="1"/>
          <c:order val="1"/>
          <c:tx>
            <c:strRef>
              <c:f>'Kostnader och intäkter 3'!$G$25</c:f>
              <c:strCache>
                <c:ptCount val="1"/>
                <c:pt idx="0">
                  <c:v>Regional utveckling</c:v>
                </c:pt>
              </c:strCache>
            </c:strRef>
          </c:tx>
          <c:spPr>
            <a:pattFill prst="dkUpDiag">
              <a:fgClr>
                <a:schemeClr val="accent2"/>
              </a:fgClr>
              <a:bgClr>
                <a:schemeClr val="bg1"/>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'Kostnader och intäkter 3'!$C$26:$C$46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 exkl Gotland</c:v>
                </c:pt>
              </c:strCache>
            </c:strRef>
          </c:cat>
          <c:val>
            <c:numRef>
              <c:f>'Kostnader och intäkter 3'!$G$26:$G$46</c:f>
              <c:numCache>
                <c:formatCode>#,##0</c:formatCode>
                <c:ptCount val="21"/>
                <c:pt idx="0">
                  <c:v>4679.2581986405467</c:v>
                </c:pt>
                <c:pt idx="1">
                  <c:v>2996.956698610174</c:v>
                </c:pt>
                <c:pt idx="2">
                  <c:v>1950.5612873704497</c:v>
                </c:pt>
                <c:pt idx="3">
                  <c:v>2310.1391820326312</c:v>
                </c:pt>
                <c:pt idx="4">
                  <c:v>3355.4215523519906</c:v>
                </c:pt>
                <c:pt idx="5">
                  <c:v>2763.7284130068279</c:v>
                </c:pt>
                <c:pt idx="6">
                  <c:v>3337.2627128978497</c:v>
                </c:pt>
                <c:pt idx="7">
                  <c:v>2705.9651946484259</c:v>
                </c:pt>
                <c:pt idx="8">
                  <c:v>2907.463307754208</c:v>
                </c:pt>
                <c:pt idx="9">
                  <c:v>3040.0658138519016</c:v>
                </c:pt>
                <c:pt idx="10">
                  <c:v>4597.5413508245874</c:v>
                </c:pt>
                <c:pt idx="11">
                  <c:v>2870.4243773971757</c:v>
                </c:pt>
                <c:pt idx="12">
                  <c:v>2967.5143877006835</c:v>
                </c:pt>
                <c:pt idx="13">
                  <c:v>1298.9777766552045</c:v>
                </c:pt>
                <c:pt idx="14">
                  <c:v>3100.7105215589759</c:v>
                </c:pt>
                <c:pt idx="15">
                  <c:v>2779.1111018358133</c:v>
                </c:pt>
                <c:pt idx="16">
                  <c:v>1329.3587510324915</c:v>
                </c:pt>
                <c:pt idx="17">
                  <c:v>2635.8262089196755</c:v>
                </c:pt>
                <c:pt idx="18">
                  <c:v>1475.1530059445372</c:v>
                </c:pt>
                <c:pt idx="19">
                  <c:v>1370.1154582675651</c:v>
                </c:pt>
                <c:pt idx="20">
                  <c:v>3418.7102785479856</c:v>
                </c:pt>
              </c:numCache>
            </c:numRef>
          </c:val>
          <c:extLst>
            <c:ext xmlns:c16="http://schemas.microsoft.com/office/drawing/2014/chart" uri="{C3380CC4-5D6E-409C-BE32-E72D297353CC}">
              <c16:uniqueId val="{00000001-538C-4759-B985-05710366045A}"/>
            </c:ext>
          </c:extLst>
        </c:ser>
        <c:dLbls>
          <c:showLegendKey val="0"/>
          <c:showVal val="0"/>
          <c:showCatName val="0"/>
          <c:showSerName val="0"/>
          <c:showPercent val="0"/>
          <c:showBubbleSize val="0"/>
        </c:dLbls>
        <c:gapWidth val="25"/>
        <c:overlap val="100"/>
        <c:axId val="1378290664"/>
        <c:axId val="1378291320"/>
      </c:barChart>
      <c:lineChart>
        <c:grouping val="standard"/>
        <c:varyColors val="0"/>
        <c:ser>
          <c:idx val="2"/>
          <c:order val="2"/>
          <c:tx>
            <c:strRef>
              <c:f>'Kostnader och intäkter 3'!$H$25</c:f>
              <c:strCache>
                <c:ptCount val="1"/>
                <c:pt idx="0">
                  <c:v>Riket exkl Gotland</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9"/>
              <c:layout>
                <c:manualLayout>
                  <c:x val="-1.7638888888888888E-2"/>
                  <c:y val="-8.4666666666666668E-2"/>
                </c:manualLayout>
              </c:layout>
              <c:spPr>
                <a:solidFill>
                  <a:schemeClr val="bg1"/>
                </a:solidFill>
                <a:ln>
                  <a:solidFill>
                    <a:schemeClr val="accent3"/>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538C-4759-B985-05710366045A}"/>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'Kostnader och intäkter 3'!$C$26:$C$46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 exkl Gotland</c:v>
                </c:pt>
              </c:strCache>
            </c:strRef>
          </c:cat>
          <c:val>
            <c:numRef>
              <c:f>'Kostnader och intäkter 3'!$H$26:$H$46</c:f>
              <c:numCache>
                <c:formatCode>#,##0</c:formatCode>
                <c:ptCount val="21"/>
                <c:pt idx="0">
                  <c:v>30922.304562699435</c:v>
                </c:pt>
                <c:pt idx="1">
                  <c:v>30922.304562699435</c:v>
                </c:pt>
                <c:pt idx="2">
                  <c:v>30922.304562699435</c:v>
                </c:pt>
                <c:pt idx="3">
                  <c:v>30922.304562699435</c:v>
                </c:pt>
                <c:pt idx="4">
                  <c:v>30922.304562699435</c:v>
                </c:pt>
                <c:pt idx="5">
                  <c:v>30922.304562699435</c:v>
                </c:pt>
                <c:pt idx="6">
                  <c:v>30922.304562699435</c:v>
                </c:pt>
                <c:pt idx="7">
                  <c:v>30922.304562699435</c:v>
                </c:pt>
                <c:pt idx="8">
                  <c:v>30922.304562699435</c:v>
                </c:pt>
                <c:pt idx="9">
                  <c:v>30922.304562699435</c:v>
                </c:pt>
                <c:pt idx="10">
                  <c:v>30922.304562699435</c:v>
                </c:pt>
                <c:pt idx="11">
                  <c:v>30922.304562699435</c:v>
                </c:pt>
                <c:pt idx="12">
                  <c:v>30922.304562699435</c:v>
                </c:pt>
                <c:pt idx="13">
                  <c:v>30922.304562699435</c:v>
                </c:pt>
                <c:pt idx="14">
                  <c:v>30922.304562699435</c:v>
                </c:pt>
                <c:pt idx="15">
                  <c:v>30922.304562699435</c:v>
                </c:pt>
                <c:pt idx="16">
                  <c:v>30922.304562699435</c:v>
                </c:pt>
                <c:pt idx="17">
                  <c:v>30922.304562699435</c:v>
                </c:pt>
                <c:pt idx="18">
                  <c:v>30922.304562699435</c:v>
                </c:pt>
                <c:pt idx="19">
                  <c:v>30922.304562699435</c:v>
                </c:pt>
                <c:pt idx="20">
                  <c:v>30922.304562699435</c:v>
                </c:pt>
              </c:numCache>
            </c:numRef>
          </c:val>
          <c:smooth val="0"/>
          <c:extLst>
            <c:ext xmlns:c16="http://schemas.microsoft.com/office/drawing/2014/chart" uri="{C3380CC4-5D6E-409C-BE32-E72D297353CC}">
              <c16:uniqueId val="{00000002-538C-4759-B985-05710366045A}"/>
            </c:ext>
          </c:extLst>
        </c:ser>
        <c:dLbls>
          <c:showLegendKey val="0"/>
          <c:showVal val="0"/>
          <c:showCatName val="0"/>
          <c:showSerName val="0"/>
          <c:showPercent val="0"/>
          <c:showBubbleSize val="0"/>
        </c:dLbls>
        <c:marker val="1"/>
        <c:smooth val="0"/>
        <c:axId val="1378290664"/>
        <c:axId val="1378291320"/>
      </c:lineChart>
      <c:catAx>
        <c:axId val="1378290664"/>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78291320"/>
        <c:crosses val="autoZero"/>
        <c:auto val="1"/>
        <c:lblAlgn val="ctr"/>
        <c:lblOffset val="100"/>
        <c:noMultiLvlLbl val="0"/>
      </c:catAx>
      <c:valAx>
        <c:axId val="1378291320"/>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numFmt formatCode="#,##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78290664"/>
        <c:crosses val="autoZero"/>
        <c:crossBetween val="between"/>
      </c:valAx>
      <c:spPr>
        <a:solidFill>
          <a:srgbClr val="F4F5F0">
            <a:lumMod val="100000"/>
          </a:srgbClr>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'Regional utveckling 3'!$E$25</c:f>
              <c:strCache>
                <c:ptCount val="1"/>
                <c:pt idx="0">
                  <c:v>Allmän regional utveckling</c:v>
                </c:pt>
              </c:strCache>
            </c:strRef>
          </c:tx>
          <c:spPr>
            <a:solidFill>
              <a:srgbClr val="F38B4A"/>
            </a:solidFill>
            <a:ln w="9525" cap="flat" cmpd="sng" algn="ctr">
              <a:solidFill>
                <a:sysClr val="windowText" lastClr="000000">
                  <a:lumMod val="100000"/>
                </a:sysClr>
              </a:solidFill>
              <a:prstDash val="solid"/>
              <a:round/>
              <a:headEnd type="none" w="med" len="med"/>
              <a:tailEnd type="none" w="med" len="med"/>
            </a:ln>
            <a:effectLst/>
          </c:spPr>
          <c:invertIfNegative val="0"/>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3'!$E$26:$E$46</c:f>
              <c:numCache>
                <c:formatCode>"kr"#,##0_);\("kr"#,##0\)</c:formatCode>
                <c:ptCount val="21"/>
                <c:pt idx="0">
                  <c:v>77.999546177032514</c:v>
                </c:pt>
                <c:pt idx="1">
                  <c:v>108.13761283644958</c:v>
                </c:pt>
                <c:pt idx="2">
                  <c:v>146.96009699366402</c:v>
                </c:pt>
                <c:pt idx="3">
                  <c:v>130.36274665102599</c:v>
                </c:pt>
                <c:pt idx="4">
                  <c:v>162.07121925700667</c:v>
                </c:pt>
                <c:pt idx="5">
                  <c:v>197.76231935648141</c:v>
                </c:pt>
                <c:pt idx="6">
                  <c:v>65.038006585098174</c:v>
                </c:pt>
                <c:pt idx="7">
                  <c:v>132.65768031385173</c:v>
                </c:pt>
                <c:pt idx="8">
                  <c:v>225.09863913840857</c:v>
                </c:pt>
                <c:pt idx="9">
                  <c:v>153.62230234478008</c:v>
                </c:pt>
                <c:pt idx="10">
                  <c:v>337.93099092403156</c:v>
                </c:pt>
                <c:pt idx="11">
                  <c:v>173.21526415327784</c:v>
                </c:pt>
                <c:pt idx="12">
                  <c:v>153.77417444534962</c:v>
                </c:pt>
                <c:pt idx="13">
                  <c:v>72.165432036400233</c:v>
                </c:pt>
                <c:pt idx="14">
                  <c:v>169.63528413910092</c:v>
                </c:pt>
                <c:pt idx="15">
                  <c:v>107.82533686722179</c:v>
                </c:pt>
                <c:pt idx="16">
                  <c:v>140.6642295771077</c:v>
                </c:pt>
                <c:pt idx="17">
                  <c:v>241.1046274508787</c:v>
                </c:pt>
                <c:pt idx="18">
                  <c:v>226.94661629915956</c:v>
                </c:pt>
                <c:pt idx="19">
                  <c:v>212.32783417596769</c:v>
                </c:pt>
                <c:pt idx="20">
                  <c:v>173.14716609187528</c:v>
                </c:pt>
              </c:numCache>
            </c:numRef>
          </c:val>
          <c:extLst>
            <c:ext xmlns:c16="http://schemas.microsoft.com/office/drawing/2014/chart" uri="{C3380CC4-5D6E-409C-BE32-E72D297353CC}">
              <c16:uniqueId val="{00000000-64C7-40C0-B9D9-63A60EF4D847}"/>
            </c:ext>
          </c:extLst>
        </c:ser>
        <c:ser>
          <c:idx val="1"/>
          <c:order val="1"/>
          <c:tx>
            <c:strRef>
              <c:f>'Regional utveckling 3'!$F$25</c:f>
              <c:strCache>
                <c:ptCount val="1"/>
                <c:pt idx="0">
                  <c:v>Kultur</c:v>
                </c:pt>
              </c:strCache>
            </c:strRef>
          </c:tx>
          <c:spPr>
            <a:pattFill prst="dkDnDiag">
              <a:fgClr>
                <a:srgbClr val="5590B1"/>
              </a:fgClr>
              <a:bgClr>
                <a:schemeClr val="bg1"/>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3'!$F$26:$F$46</c:f>
              <c:numCache>
                <c:formatCode>"kr"#,##0_);\("kr"#,##0\)</c:formatCode>
                <c:ptCount val="21"/>
                <c:pt idx="0">
                  <c:v>213.51970534993879</c:v>
                </c:pt>
                <c:pt idx="1">
                  <c:v>208.55111047029564</c:v>
                </c:pt>
                <c:pt idx="2">
                  <c:v>327.32021603134257</c:v>
                </c:pt>
                <c:pt idx="3">
                  <c:v>348.49023242671643</c:v>
                </c:pt>
                <c:pt idx="4">
                  <c:v>437.2863423769212</c:v>
                </c:pt>
                <c:pt idx="5">
                  <c:v>326.3078269381943</c:v>
                </c:pt>
                <c:pt idx="6">
                  <c:v>308.93053127921627</c:v>
                </c:pt>
                <c:pt idx="7">
                  <c:v>358.36434966301175</c:v>
                </c:pt>
                <c:pt idx="8">
                  <c:v>398.65719444540412</c:v>
                </c:pt>
                <c:pt idx="9">
                  <c:v>304.05709780013541</c:v>
                </c:pt>
                <c:pt idx="10">
                  <c:v>681.52165375858419</c:v>
                </c:pt>
                <c:pt idx="11">
                  <c:v>381.78058221538788</c:v>
                </c:pt>
                <c:pt idx="12">
                  <c:v>392.61491347748841</c:v>
                </c:pt>
                <c:pt idx="13">
                  <c:v>274.2286417383209</c:v>
                </c:pt>
                <c:pt idx="14">
                  <c:v>411.92174529679221</c:v>
                </c:pt>
                <c:pt idx="15">
                  <c:v>316.519537255393</c:v>
                </c:pt>
                <c:pt idx="16">
                  <c:v>376.19503258993922</c:v>
                </c:pt>
                <c:pt idx="17">
                  <c:v>454.48156455339097</c:v>
                </c:pt>
                <c:pt idx="18">
                  <c:v>369.70335880992121</c:v>
                </c:pt>
                <c:pt idx="19">
                  <c:v>556.85979151810398</c:v>
                </c:pt>
                <c:pt idx="20">
                  <c:v>381.00644510171458</c:v>
                </c:pt>
              </c:numCache>
            </c:numRef>
          </c:val>
          <c:extLst>
            <c:ext xmlns:c16="http://schemas.microsoft.com/office/drawing/2014/chart" uri="{C3380CC4-5D6E-409C-BE32-E72D297353CC}">
              <c16:uniqueId val="{00000001-64C7-40C0-B9D9-63A60EF4D847}"/>
            </c:ext>
          </c:extLst>
        </c:ser>
        <c:ser>
          <c:idx val="2"/>
          <c:order val="2"/>
          <c:tx>
            <c:strRef>
              <c:f>'Regional utveckling 3'!$G$25</c:f>
              <c:strCache>
                <c:ptCount val="1"/>
                <c:pt idx="0">
                  <c:v>Politisk verksamhet</c:v>
                </c:pt>
              </c:strCache>
            </c:strRef>
          </c:tx>
          <c:spPr>
            <a:pattFill prst="dkUpDiag">
              <a:fgClr>
                <a:schemeClr val="tx1"/>
              </a:fgClr>
              <a:bgClr>
                <a:schemeClr val="accent3"/>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3'!$G$26:$G$46</c:f>
              <c:numCache>
                <c:formatCode>"kr"#,##0_);\("kr"#,##0\)</c:formatCode>
                <c:ptCount val="21"/>
                <c:pt idx="0">
                  <c:v>33.223348395269213</c:v>
                </c:pt>
                <c:pt idx="1">
                  <c:v>-198.25229020015757</c:v>
                </c:pt>
                <c:pt idx="2">
                  <c:v>16.700011022007274</c:v>
                </c:pt>
                <c:pt idx="3">
                  <c:v>16.482646128290643</c:v>
                </c:pt>
                <c:pt idx="4">
                  <c:v>20.340810772307609</c:v>
                </c:pt>
                <c:pt idx="5">
                  <c:v>34.608405887384251</c:v>
                </c:pt>
                <c:pt idx="6">
                  <c:v>20.324377057843176</c:v>
                </c:pt>
                <c:pt idx="7">
                  <c:v>70.415451161854946</c:v>
                </c:pt>
                <c:pt idx="8">
                  <c:v>15.320843207114763</c:v>
                </c:pt>
                <c:pt idx="9">
                  <c:v>8.7913047234133526</c:v>
                </c:pt>
                <c:pt idx="10">
                  <c:v>90.4732082288089</c:v>
                </c:pt>
                <c:pt idx="11">
                  <c:v>21.210032345299325</c:v>
                </c:pt>
                <c:pt idx="12">
                  <c:v>49.076864184686052</c:v>
                </c:pt>
                <c:pt idx="13">
                  <c:v>18.041358009100058</c:v>
                </c:pt>
                <c:pt idx="14">
                  <c:v>9.7331720407680855</c:v>
                </c:pt>
                <c:pt idx="15">
                  <c:v>27.825893385089493</c:v>
                </c:pt>
                <c:pt idx="16">
                  <c:v>28.623535088364939</c:v>
                </c:pt>
                <c:pt idx="17">
                  <c:v>28.459252448629485</c:v>
                </c:pt>
                <c:pt idx="18">
                  <c:v>29.283434361181879</c:v>
                </c:pt>
                <c:pt idx="19">
                  <c:v>32.049484403919649</c:v>
                </c:pt>
                <c:pt idx="20">
                  <c:v>27.987832094944796</c:v>
                </c:pt>
              </c:numCache>
            </c:numRef>
          </c:val>
          <c:extLst>
            <c:ext xmlns:c16="http://schemas.microsoft.com/office/drawing/2014/chart" uri="{C3380CC4-5D6E-409C-BE32-E72D297353CC}">
              <c16:uniqueId val="{00000002-64C7-40C0-B9D9-63A60EF4D847}"/>
            </c:ext>
          </c:extLst>
        </c:ser>
        <c:ser>
          <c:idx val="3"/>
          <c:order val="3"/>
          <c:tx>
            <c:strRef>
              <c:f>'Regional utveckling 3'!$H$25</c:f>
              <c:strCache>
                <c:ptCount val="1"/>
                <c:pt idx="0">
                  <c:v>Trafik och infrastruktur</c:v>
                </c:pt>
              </c:strCache>
            </c:strRef>
          </c:tx>
          <c:spPr>
            <a:solidFill>
              <a:srgbClr val="8B8FB9"/>
            </a:solidFill>
            <a:ln w="9525" cap="flat" cmpd="sng" algn="ctr">
              <a:solidFill>
                <a:sysClr val="windowText" lastClr="000000">
                  <a:lumMod val="100000"/>
                </a:sysClr>
              </a:solidFill>
              <a:prstDash val="solid"/>
              <a:round/>
              <a:headEnd type="none" w="med" len="med"/>
              <a:tailEnd type="none" w="med" len="med"/>
            </a:ln>
            <a:effectLst/>
          </c:spPr>
          <c:invertIfNegative val="0"/>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3'!$H$26:$H$46</c:f>
              <c:numCache>
                <c:formatCode>"kr"#,##0_);\("kr"#,##0\)</c:formatCode>
                <c:ptCount val="21"/>
                <c:pt idx="0">
                  <c:v>4353.1305824857127</c:v>
                </c:pt>
                <c:pt idx="1">
                  <c:v>2814.1526388152238</c:v>
                </c:pt>
                <c:pt idx="2">
                  <c:v>1319.3008707385745</c:v>
                </c:pt>
                <c:pt idx="3">
                  <c:v>1812.8770137726422</c:v>
                </c:pt>
                <c:pt idx="4">
                  <c:v>2595.544396482288</c:v>
                </c:pt>
                <c:pt idx="5">
                  <c:v>2056.7281213074066</c:v>
                </c:pt>
                <c:pt idx="6">
                  <c:v>2642.1690175196131</c:v>
                </c:pt>
                <c:pt idx="7">
                  <c:v>1955.9148978975961</c:v>
                </c:pt>
                <c:pt idx="8">
                  <c:v>2230.6566583929302</c:v>
                </c:pt>
                <c:pt idx="9">
                  <c:v>2465.3520548006227</c:v>
                </c:pt>
                <c:pt idx="10">
                  <c:v>3282.0089523702995</c:v>
                </c:pt>
                <c:pt idx="11">
                  <c:v>2159.8882938296483</c:v>
                </c:pt>
                <c:pt idx="12">
                  <c:v>2162.653815071832</c:v>
                </c:pt>
                <c:pt idx="13">
                  <c:v>869.593456038623</c:v>
                </c:pt>
                <c:pt idx="14">
                  <c:v>2356.8180870145579</c:v>
                </c:pt>
                <c:pt idx="15">
                  <c:v>2062.5943471697587</c:v>
                </c:pt>
                <c:pt idx="16">
                  <c:v>645.66517006468916</c:v>
                </c:pt>
                <c:pt idx="17">
                  <c:v>1755.878906326865</c:v>
                </c:pt>
                <c:pt idx="18">
                  <c:v>735.74628832469477</c:v>
                </c:pt>
                <c:pt idx="19">
                  <c:v>560.86597706859391</c:v>
                </c:pt>
                <c:pt idx="20">
                  <c:v>2717.6246755092993</c:v>
                </c:pt>
              </c:numCache>
            </c:numRef>
          </c:val>
          <c:extLst>
            <c:ext xmlns:c16="http://schemas.microsoft.com/office/drawing/2014/chart" uri="{C3380CC4-5D6E-409C-BE32-E72D297353CC}">
              <c16:uniqueId val="{00000003-64C7-40C0-B9D9-63A60EF4D847}"/>
            </c:ext>
          </c:extLst>
        </c:ser>
        <c:ser>
          <c:idx val="4"/>
          <c:order val="4"/>
          <c:tx>
            <c:strRef>
              <c:f>'Regional utveckling 3'!$I$25</c:f>
              <c:strCache>
                <c:ptCount val="1"/>
                <c:pt idx="0">
                  <c:v>Utbildning</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a:effectLst/>
          </c:spPr>
          <c:invertIfNegative val="0"/>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3'!$I$26:$I$46</c:f>
              <c:numCache>
                <c:formatCode>"kr"#,##0_);\("kr"#,##0\)</c:formatCode>
                <c:ptCount val="21"/>
                <c:pt idx="0">
                  <c:v>1.3850162325929456</c:v>
                </c:pt>
                <c:pt idx="1">
                  <c:v>64.367626688362847</c:v>
                </c:pt>
                <c:pt idx="2">
                  <c:v>140.28009258486111</c:v>
                </c:pt>
                <c:pt idx="3">
                  <c:v>1.9265430539560493</c:v>
                </c:pt>
                <c:pt idx="4">
                  <c:v>140.17878346346677</c:v>
                </c:pt>
                <c:pt idx="5">
                  <c:v>148.32173951736107</c:v>
                </c:pt>
                <c:pt idx="6">
                  <c:v>300.80078045607905</c:v>
                </c:pt>
                <c:pt idx="7">
                  <c:v>188.61281561211146</c:v>
                </c:pt>
                <c:pt idx="8">
                  <c:v>37.729972570350157</c:v>
                </c:pt>
                <c:pt idx="9">
                  <c:v>108.24305418294986</c:v>
                </c:pt>
                <c:pt idx="10">
                  <c:v>205.60654554286305</c:v>
                </c:pt>
                <c:pt idx="11">
                  <c:v>134.33020485356241</c:v>
                </c:pt>
                <c:pt idx="12">
                  <c:v>209.39462052132717</c:v>
                </c:pt>
                <c:pt idx="13">
                  <c:v>64.948888832760218</c:v>
                </c:pt>
                <c:pt idx="14">
                  <c:v>152.60223306775677</c:v>
                </c:pt>
                <c:pt idx="15">
                  <c:v>264.34598715835023</c:v>
                </c:pt>
                <c:pt idx="16">
                  <c:v>138.21078371239071</c:v>
                </c:pt>
                <c:pt idx="17">
                  <c:v>155.90185813991079</c:v>
                </c:pt>
                <c:pt idx="18">
                  <c:v>113.47330814957978</c:v>
                </c:pt>
                <c:pt idx="19">
                  <c:v>8.0123711009799123</c:v>
                </c:pt>
                <c:pt idx="20">
                  <c:v>99.140643539521733</c:v>
                </c:pt>
              </c:numCache>
            </c:numRef>
          </c:val>
          <c:extLst>
            <c:ext xmlns:c16="http://schemas.microsoft.com/office/drawing/2014/chart" uri="{C3380CC4-5D6E-409C-BE32-E72D297353CC}">
              <c16:uniqueId val="{00000004-64C7-40C0-B9D9-63A60EF4D847}"/>
            </c:ext>
          </c:extLst>
        </c:ser>
        <c:dLbls>
          <c:showLegendKey val="0"/>
          <c:showVal val="0"/>
          <c:showCatName val="0"/>
          <c:showSerName val="0"/>
          <c:showPercent val="0"/>
          <c:showBubbleSize val="0"/>
        </c:dLbls>
        <c:gapWidth val="25"/>
        <c:overlap val="100"/>
        <c:axId val="1380037568"/>
        <c:axId val="1380030024"/>
        <c:extLst>
          <c:ext xmlns:c15="http://schemas.microsoft.com/office/drawing/2012/chart" uri="{02D57815-91ED-43cb-92C2-25804820EDAC}">
            <c15:filteredBarSeries>
              <c15:ser>
                <c:idx val="5"/>
                <c:order val="5"/>
                <c:tx>
                  <c:strRef>
                    <c:extLst>
                      <c:ext uri="{02D57815-91ED-43cb-92C2-25804820EDAC}">
                        <c15:formulaRef>
                          <c15:sqref>'Regional utveckling 3'!$J$25</c15:sqref>
                        </c15:formulaRef>
                      </c:ext>
                    </c:extLst>
                    <c:strCache>
                      <c:ptCount val="1"/>
                      <c:pt idx="0">
                        <c:v>Regional utveckling Summa</c:v>
                      </c:pt>
                    </c:strCache>
                  </c:strRef>
                </c:tx>
                <c:spPr>
                  <a:solidFill>
                    <a:srgbClr val="8CB4D0"/>
                  </a:solidFill>
                  <a:ln w="9525" cap="flat" cmpd="sng" algn="ctr">
                    <a:solidFill>
                      <a:sysClr val="windowText" lastClr="000000">
                        <a:lumMod val="100000"/>
                      </a:sysClr>
                    </a:solidFill>
                    <a:prstDash val="solid"/>
                    <a:round/>
                    <a:headEnd type="none" w="med" len="med"/>
                    <a:tailEnd type="none" w="med" len="med"/>
                  </a:ln>
                  <a:effectLst/>
                </c:spPr>
                <c:invertIfNegative val="0"/>
                <c:cat>
                  <c:strRef>
                    <c:extLst>
                      <c:ext uri="{02D57815-91ED-43cb-92C2-25804820EDAC}">
                        <c15:formulaRef>
                          <c15:sqref>'Regional utveckling 3'!$D$26:$D$46</c15:sqref>
                        </c15:formulaRef>
                      </c:ext>
                    </c:extLst>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extLst>
                      <c:ext uri="{02D57815-91ED-43cb-92C2-25804820EDAC}">
                        <c15:formulaRef>
                          <c15:sqref>'Regional utveckling 3'!$J$26:$J$46</c15:sqref>
                        </c15:formulaRef>
                      </c:ext>
                    </c:extLst>
                    <c:numCache>
                      <c:formatCode>"kr"#,##0_);\("kr"#,##0\)</c:formatCode>
                      <c:ptCount val="21"/>
                      <c:pt idx="0">
                        <c:v>4679.2581986405467</c:v>
                      </c:pt>
                      <c:pt idx="1">
                        <c:v>2996.9566986101745</c:v>
                      </c:pt>
                      <c:pt idx="2">
                        <c:v>1950.5612873704497</c:v>
                      </c:pt>
                      <c:pt idx="3">
                        <c:v>2310.1391820326312</c:v>
                      </c:pt>
                      <c:pt idx="4">
                        <c:v>3355.4215523519911</c:v>
                      </c:pt>
                      <c:pt idx="5">
                        <c:v>2763.7284130068274</c:v>
                      </c:pt>
                      <c:pt idx="6">
                        <c:v>3337.2627128978497</c:v>
                      </c:pt>
                      <c:pt idx="7">
                        <c:v>2705.9651946484259</c:v>
                      </c:pt>
                      <c:pt idx="8">
                        <c:v>2907.463307754208</c:v>
                      </c:pt>
                      <c:pt idx="9">
                        <c:v>3040.0658138519016</c:v>
                      </c:pt>
                      <c:pt idx="10">
                        <c:v>4597.5413508245883</c:v>
                      </c:pt>
                      <c:pt idx="11">
                        <c:v>2870.4243773971752</c:v>
                      </c:pt>
                      <c:pt idx="12">
                        <c:v>2967.5143877006831</c:v>
                      </c:pt>
                      <c:pt idx="13">
                        <c:v>1298.9777766552043</c:v>
                      </c:pt>
                      <c:pt idx="14">
                        <c:v>3100.7105215589763</c:v>
                      </c:pt>
                      <c:pt idx="15">
                        <c:v>2779.1111018358133</c:v>
                      </c:pt>
                      <c:pt idx="16">
                        <c:v>1329.3587510324917</c:v>
                      </c:pt>
                      <c:pt idx="17">
                        <c:v>2635.826208919676</c:v>
                      </c:pt>
                      <c:pt idx="18">
                        <c:v>1475.1530059445372</c:v>
                      </c:pt>
                      <c:pt idx="19">
                        <c:v>1370.1154582675651</c:v>
                      </c:pt>
                      <c:pt idx="20">
                        <c:v>3398.9067623373548</c:v>
                      </c:pt>
                    </c:numCache>
                  </c:numRef>
                </c:val>
                <c:extLst>
                  <c:ext xmlns:c16="http://schemas.microsoft.com/office/drawing/2014/chart" uri="{C3380CC4-5D6E-409C-BE32-E72D297353CC}">
                    <c16:uniqueId val="{00000005-64C7-40C0-B9D9-63A60EF4D847}"/>
                  </c:ext>
                </c:extLst>
              </c15:ser>
            </c15:filteredBarSeries>
          </c:ext>
        </c:extLst>
      </c:barChart>
      <c:lineChart>
        <c:grouping val="standard"/>
        <c:varyColors val="0"/>
        <c:ser>
          <c:idx val="6"/>
          <c:order val="6"/>
          <c:tx>
            <c:strRef>
              <c:f>'Regional utveckling 3'!$K$25</c:f>
              <c:strCache>
                <c:ptCount val="1"/>
                <c:pt idx="0">
                  <c:v>Riket 2020</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15"/>
              <c:layout>
                <c:manualLayout>
                  <c:x val="-2.6458333333333441E-2"/>
                  <c:y val="-5.6444444444444478E-2"/>
                </c:manualLayout>
              </c:layout>
              <c:spPr>
                <a:solidFill>
                  <a:schemeClr val="bg1"/>
                </a:solidFill>
                <a:ln>
                  <a:solidFill>
                    <a:schemeClr val="accent3"/>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8-64C7-40C0-B9D9-63A60EF4D84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'Regional utveckling 3'!$D$26:$D$46</c:f>
              <c:strCache>
                <c:ptCount val="21"/>
                <c:pt idx="0">
                  <c:v>Stockholm</c:v>
                </c:pt>
                <c:pt idx="1">
                  <c:v>Uppsala</c:v>
                </c:pt>
                <c:pt idx="2">
                  <c:v>Sörmland</c:v>
                </c:pt>
                <c:pt idx="3">
                  <c:v>Östergötland</c:v>
                </c:pt>
                <c:pt idx="4">
                  <c:v>Jönköping</c:v>
                </c:pt>
                <c:pt idx="5">
                  <c:v>Kronoberg</c:v>
                </c:pt>
                <c:pt idx="6">
                  <c:v>Kalmar</c:v>
                </c:pt>
                <c:pt idx="7">
                  <c:v>Blekinge</c:v>
                </c:pt>
                <c:pt idx="8">
                  <c:v>Skåne</c:v>
                </c:pt>
                <c:pt idx="9">
                  <c:v>Halland</c:v>
                </c:pt>
                <c:pt idx="10">
                  <c:v>Västra Götaland</c:v>
                </c:pt>
                <c:pt idx="11">
                  <c:v>Värmland</c:v>
                </c:pt>
                <c:pt idx="12">
                  <c:v>Örebro</c:v>
                </c:pt>
                <c:pt idx="13">
                  <c:v>Västmanland</c:v>
                </c:pt>
                <c:pt idx="14">
                  <c:v>Dalarna</c:v>
                </c:pt>
                <c:pt idx="15">
                  <c:v>Gävleborg</c:v>
                </c:pt>
                <c:pt idx="16">
                  <c:v>Västernorrland</c:v>
                </c:pt>
                <c:pt idx="17">
                  <c:v>Jämtland Härjedalen</c:v>
                </c:pt>
                <c:pt idx="18">
                  <c:v>Västerbotten</c:v>
                </c:pt>
                <c:pt idx="19">
                  <c:v>Norrbotten</c:v>
                </c:pt>
                <c:pt idx="20">
                  <c:v>Riket</c:v>
                </c:pt>
              </c:strCache>
            </c:strRef>
          </c:cat>
          <c:val>
            <c:numRef>
              <c:f>'Regional utveckling 3'!$K$26:$K$46</c:f>
              <c:numCache>
                <c:formatCode>"kr"#,##0_);\("kr"#,##0\)</c:formatCode>
                <c:ptCount val="21"/>
                <c:pt idx="0">
                  <c:v>3398.9067623373548</c:v>
                </c:pt>
                <c:pt idx="1">
                  <c:v>3398.9067623373548</c:v>
                </c:pt>
                <c:pt idx="2">
                  <c:v>3398.9067623373548</c:v>
                </c:pt>
                <c:pt idx="3">
                  <c:v>3398.9067623373548</c:v>
                </c:pt>
                <c:pt idx="4">
                  <c:v>3398.9067623373548</c:v>
                </c:pt>
                <c:pt idx="5">
                  <c:v>3398.9067623373548</c:v>
                </c:pt>
                <c:pt idx="6">
                  <c:v>3398.9067623373548</c:v>
                </c:pt>
                <c:pt idx="7">
                  <c:v>3398.9067623373548</c:v>
                </c:pt>
                <c:pt idx="8">
                  <c:v>3398.9067623373548</c:v>
                </c:pt>
                <c:pt idx="9">
                  <c:v>3398.9067623373548</c:v>
                </c:pt>
                <c:pt idx="10">
                  <c:v>3398.9067623373548</c:v>
                </c:pt>
                <c:pt idx="11">
                  <c:v>3398.9067623373548</c:v>
                </c:pt>
                <c:pt idx="12">
                  <c:v>3398.9067623373548</c:v>
                </c:pt>
                <c:pt idx="13">
                  <c:v>3398.9067623373548</c:v>
                </c:pt>
                <c:pt idx="14">
                  <c:v>3398.9067623373548</c:v>
                </c:pt>
                <c:pt idx="15">
                  <c:v>3398.9067623373548</c:v>
                </c:pt>
                <c:pt idx="16">
                  <c:v>3398.9067623373548</c:v>
                </c:pt>
                <c:pt idx="17">
                  <c:v>3398.9067623373548</c:v>
                </c:pt>
                <c:pt idx="18">
                  <c:v>3398.9067623373548</c:v>
                </c:pt>
                <c:pt idx="19">
                  <c:v>3398.9067623373548</c:v>
                </c:pt>
                <c:pt idx="20">
                  <c:v>3398.9067623373548</c:v>
                </c:pt>
              </c:numCache>
            </c:numRef>
          </c:val>
          <c:smooth val="0"/>
          <c:extLst>
            <c:ext xmlns:c16="http://schemas.microsoft.com/office/drawing/2014/chart" uri="{C3380CC4-5D6E-409C-BE32-E72D297353CC}">
              <c16:uniqueId val="{00000006-64C7-40C0-B9D9-63A60EF4D847}"/>
            </c:ext>
          </c:extLst>
        </c:ser>
        <c:dLbls>
          <c:showLegendKey val="0"/>
          <c:showVal val="0"/>
          <c:showCatName val="0"/>
          <c:showSerName val="0"/>
          <c:showPercent val="0"/>
          <c:showBubbleSize val="0"/>
        </c:dLbls>
        <c:marker val="1"/>
        <c:smooth val="0"/>
        <c:axId val="1380037568"/>
        <c:axId val="1380030024"/>
      </c:lineChart>
      <c:catAx>
        <c:axId val="1380037568"/>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low"/>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80030024"/>
        <c:crosses val="autoZero"/>
        <c:auto val="1"/>
        <c:lblAlgn val="ctr"/>
        <c:lblOffset val="100"/>
        <c:noMultiLvlLbl val="0"/>
      </c:catAx>
      <c:valAx>
        <c:axId val="1380030024"/>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Nettokostnad per invånare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quot;kr&quot;#,##0_);\(&quot;kr&quot;#,##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80037568"/>
        <c:crosses val="autoZero"/>
        <c:crossBetween val="between"/>
      </c:valAx>
      <c:spPr>
        <a:solidFill>
          <a:srgbClr val="F4F5F0">
            <a:lumMod val="100000"/>
          </a:srgbClr>
        </a:solidFill>
        <a:ln>
          <a:noFill/>
        </a:ln>
        <a:effectLst/>
      </c:spPr>
    </c:plotArea>
    <c:legend>
      <c:legendPos val="t"/>
      <c:legendEntry>
        <c:idx val="5"/>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spPr>
            <a:ln w="12700" cap="flat" cmpd="sng" algn="ctr">
              <a:solidFill>
                <a:srgbClr val="F4F5F0"/>
              </a:solidFill>
              <a:prstDash val="solid"/>
              <a:round/>
              <a:headEnd type="none" w="med" len="med"/>
              <a:tailEnd type="none" w="med" len="med"/>
            </a:ln>
          </c:spPr>
          <c:dPt>
            <c:idx val="0"/>
            <c:bubble3D val="0"/>
            <c:spPr>
              <a:solidFill>
                <a:srgbClr val="5590B1"/>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2-AB60-4C08-B581-E68844A8C28C}"/>
              </c:ext>
            </c:extLst>
          </c:dPt>
          <c:dPt>
            <c:idx val="1"/>
            <c:bubble3D val="0"/>
            <c:spPr>
              <a:solidFill>
                <a:srgbClr val="FDDB93"/>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3-AB60-4C08-B581-E68844A8C28C}"/>
              </c:ext>
            </c:extLst>
          </c:dPt>
          <c:dPt>
            <c:idx val="2"/>
            <c:bubble3D val="0"/>
            <c:spPr>
              <a:solidFill>
                <a:srgbClr val="8B8FB9"/>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4-AB60-4C08-B581-E68844A8C28C}"/>
              </c:ext>
            </c:extLst>
          </c:dPt>
          <c:dPt>
            <c:idx val="3"/>
            <c:bubble3D val="0"/>
            <c:spPr>
              <a:solidFill>
                <a:srgbClr val="89A57B"/>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5-AB60-4C08-B581-E68844A8C28C}"/>
              </c:ext>
            </c:extLst>
          </c:dPt>
          <c:dPt>
            <c:idx val="4"/>
            <c:bubble3D val="0"/>
            <c:spPr>
              <a:solidFill>
                <a:srgbClr val="8CB4D0"/>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6-AB60-4C08-B581-E68844A8C28C}"/>
              </c:ext>
            </c:extLst>
          </c:dPt>
          <c:dPt>
            <c:idx val="5"/>
            <c:bubble3D val="0"/>
            <c:spPr>
              <a:solidFill>
                <a:schemeClr val="bg2"/>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7-AB60-4C08-B581-E68844A8C28C}"/>
              </c:ext>
            </c:extLst>
          </c:dPt>
          <c:dPt>
            <c:idx val="6"/>
            <c:bubble3D val="0"/>
            <c:spPr>
              <a:solidFill>
                <a:schemeClr val="tx2"/>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8-AB60-4C08-B581-E68844A8C28C}"/>
              </c:ext>
            </c:extLst>
          </c:dPt>
          <c:dPt>
            <c:idx val="7"/>
            <c:bubble3D val="0"/>
            <c:spPr>
              <a:solidFill>
                <a:srgbClr val="CBC9D7"/>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9-AB60-4C08-B581-E68844A8C28C}"/>
              </c:ext>
            </c:extLst>
          </c:dPt>
          <c:dPt>
            <c:idx val="8"/>
            <c:bubble3D val="0"/>
            <c:spPr>
              <a:solidFill>
                <a:srgbClr val="B7CAB4"/>
              </a:solidFill>
              <a:ln w="12700" cap="flat" cmpd="sng" algn="ctr">
                <a:solidFill>
                  <a:srgbClr val="F4F5F0"/>
                </a:solidFill>
                <a:prstDash val="solid"/>
                <a:round/>
                <a:headEnd type="none" w="med" len="med"/>
                <a:tailEnd type="none" w="med" len="med"/>
              </a:ln>
              <a:effectLst/>
            </c:spPr>
            <c:extLst>
              <c:ext xmlns:c16="http://schemas.microsoft.com/office/drawing/2014/chart" uri="{C3380CC4-5D6E-409C-BE32-E72D297353CC}">
                <c16:uniqueId val="{0000000A-AB60-4C08-B581-E68844A8C28C}"/>
              </c:ext>
            </c:extLst>
          </c:dPt>
          <c:dLbls>
            <c:dLbl>
              <c:idx val="1"/>
              <c:layout>
                <c:manualLayout>
                  <c:x val="8.1049537037037031E-2"/>
                  <c:y val="1.9614722222222221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B60-4C08-B581-E68844A8C28C}"/>
                </c:ext>
              </c:extLst>
            </c:dLbl>
            <c:dLbl>
              <c:idx val="4"/>
              <c:layout>
                <c:manualLayout>
                  <c:x val="3.9666087962962962E-2"/>
                  <c:y val="-5.5136111111111108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B60-4C08-B581-E68844A8C28C}"/>
                </c:ext>
              </c:extLst>
            </c:dLbl>
            <c:dLbl>
              <c:idx val="5"/>
              <c:layout>
                <c:manualLayout>
                  <c:x val="-3.0016203703703702E-3"/>
                  <c:y val="4.4209166666666667E-2"/>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B60-4C08-B581-E68844A8C28C}"/>
                </c:ext>
              </c:extLst>
            </c:dLbl>
            <c:dLbl>
              <c:idx val="6"/>
              <c:layout>
                <c:manualLayout>
                  <c:x val="-4.3249884259259262E-2"/>
                  <c:y val="-1.0555555555555555E-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B60-4C08-B581-E68844A8C28C}"/>
                </c:ext>
              </c:extLst>
            </c:dLbl>
            <c:dLbl>
              <c:idx val="8"/>
              <c:layout>
                <c:manualLayout>
                  <c:x val="-1.9816782407407408E-2"/>
                  <c:y val="8.8194444444444442E-4"/>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AB60-4C08-B581-E68844A8C28C}"/>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'Hälso- och sjukvård 2'!$D$28:$D$36</c:f>
              <c:strCache>
                <c:ptCount val="9"/>
                <c:pt idx="0">
                  <c:v>Politisk verksamhet</c:v>
                </c:pt>
                <c:pt idx="1">
                  <c:v>Primärvård</c:v>
                </c:pt>
                <c:pt idx="2">
                  <c:v>Specialiserad psykiatrisk öppenvård</c:v>
                </c:pt>
                <c:pt idx="3">
                  <c:v>Specialiserad psykiatrisk heldygnsvård</c:v>
                </c:pt>
                <c:pt idx="4">
                  <c:v>Specialiserad somatisk öppenvård</c:v>
                </c:pt>
                <c:pt idx="5">
                  <c:v>Specialiserad somatisk sluten vård</c:v>
                </c:pt>
                <c:pt idx="6">
                  <c:v>Tandvård</c:v>
                </c:pt>
                <c:pt idx="7">
                  <c:v>Övrig hälso- och sjukvård</c:v>
                </c:pt>
                <c:pt idx="8">
                  <c:v>Läkemedel inom förmånen</c:v>
                </c:pt>
              </c:strCache>
            </c:strRef>
          </c:cat>
          <c:val>
            <c:numRef>
              <c:f>'Hälso- och sjukvård 2'!$G$28:$G$36</c:f>
              <c:numCache>
                <c:formatCode>#,##0</c:formatCode>
                <c:ptCount val="9"/>
                <c:pt idx="0">
                  <c:v>1728.8752199559999</c:v>
                </c:pt>
                <c:pt idx="1">
                  <c:v>50942.522271028931</c:v>
                </c:pt>
                <c:pt idx="2">
                  <c:v>14870.258420945685</c:v>
                </c:pt>
                <c:pt idx="3">
                  <c:v>9639.6802078700002</c:v>
                </c:pt>
                <c:pt idx="4">
                  <c:v>65163.585979270501</c:v>
                </c:pt>
                <c:pt idx="5">
                  <c:v>88343.574962074999</c:v>
                </c:pt>
                <c:pt idx="6">
                  <c:v>7039.2798784856795</c:v>
                </c:pt>
                <c:pt idx="7">
                  <c:v>20493.760520405496</c:v>
                </c:pt>
                <c:pt idx="8">
                  <c:v>27662.755072744443</c:v>
                </c:pt>
              </c:numCache>
            </c:numRef>
          </c:val>
          <c:extLst>
            <c:ext xmlns:c16="http://schemas.microsoft.com/office/drawing/2014/chart" uri="{C3380CC4-5D6E-409C-BE32-E72D297353CC}">
              <c16:uniqueId val="{00000000-AB60-4C08-B581-E68844A8C28C}"/>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4F5F0"/>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'Hälso- och sjukvård 3'!$E$28</c:f>
              <c:strCache>
                <c:ptCount val="1"/>
                <c:pt idx="0">
                  <c:v>Primärvård</c:v>
                </c:pt>
              </c:strCache>
            </c:strRef>
          </c:tx>
          <c:spPr>
            <a:solidFill>
              <a:srgbClr val="F38B4A"/>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3'!$E$51:$E$72</c:f>
              <c:numCache>
                <c:formatCode>"kr"#,##0_);\("kr"#,##0\)</c:formatCode>
                <c:ptCount val="22"/>
                <c:pt idx="0">
                  <c:v>5130.7183673619029</c:v>
                </c:pt>
                <c:pt idx="1">
                  <c:v>4920.2613840584563</c:v>
                </c:pt>
                <c:pt idx="2">
                  <c:v>4679.3430883664378</c:v>
                </c:pt>
                <c:pt idx="3">
                  <c:v>4494.6249450078994</c:v>
                </c:pt>
                <c:pt idx="4">
                  <c:v>4647.9499709898346</c:v>
                </c:pt>
                <c:pt idx="5">
                  <c:v>4296.3863880195586</c:v>
                </c:pt>
                <c:pt idx="6">
                  <c:v>5385.9599203284424</c:v>
                </c:pt>
                <c:pt idx="7">
                  <c:v>4540.6160601423726</c:v>
                </c:pt>
                <c:pt idx="8">
                  <c:v>4980.0070415451164</c:v>
                </c:pt>
                <c:pt idx="9">
                  <c:v>4410.9962463191696</c:v>
                </c:pt>
                <c:pt idx="10">
                  <c:v>4679.5290048998068</c:v>
                </c:pt>
                <c:pt idx="11">
                  <c:v>5406.1017216013743</c:v>
                </c:pt>
                <c:pt idx="12">
                  <c:v>4644.997083620553</c:v>
                </c:pt>
                <c:pt idx="13">
                  <c:v>4547.789414447574</c:v>
                </c:pt>
                <c:pt idx="14">
                  <c:v>4701.5778971714763</c:v>
                </c:pt>
                <c:pt idx="15">
                  <c:v>4614.2187738984139</c:v>
                </c:pt>
                <c:pt idx="16">
                  <c:v>5652.1345938463037</c:v>
                </c:pt>
                <c:pt idx="17">
                  <c:v>4254.2751294192694</c:v>
                </c:pt>
                <c:pt idx="18">
                  <c:v>5310.2242409468181</c:v>
                </c:pt>
                <c:pt idx="19">
                  <c:v>4573.8212014004803</c:v>
                </c:pt>
                <c:pt idx="20">
                  <c:v>5111.8927624251846</c:v>
                </c:pt>
                <c:pt idx="21">
                  <c:v>4908.0907972101113</c:v>
                </c:pt>
              </c:numCache>
            </c:numRef>
          </c:val>
          <c:extLst>
            <c:ext xmlns:c16="http://schemas.microsoft.com/office/drawing/2014/chart" uri="{C3380CC4-5D6E-409C-BE32-E72D297353CC}">
              <c16:uniqueId val="{00000000-0529-4AF0-8EAA-92B852C62E26}"/>
            </c:ext>
          </c:extLst>
        </c:ser>
        <c:ser>
          <c:idx val="1"/>
          <c:order val="1"/>
          <c:tx>
            <c:strRef>
              <c:f>'Hälso- och sjukvård 3'!$F$28</c:f>
              <c:strCache>
                <c:ptCount val="1"/>
                <c:pt idx="0">
                  <c:v>Specialiserad psykiatrisk heldygnsvård</c:v>
                </c:pt>
              </c:strCache>
            </c:strRef>
          </c:tx>
          <c:spPr>
            <a:pattFill prst="dkDnDiag">
              <a:fgClr>
                <a:schemeClr val="accent4"/>
              </a:fgClr>
              <a:bgClr>
                <a:schemeClr val="bg1"/>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3'!$F$51:$F$72</c:f>
              <c:numCache>
                <c:formatCode>"kr"#,##0_);\("kr"#,##0\)</c:formatCode>
                <c:ptCount val="22"/>
                <c:pt idx="0">
                  <c:v>838.67423534379338</c:v>
                </c:pt>
                <c:pt idx="1">
                  <c:v>988.68674593325341</c:v>
                </c:pt>
                <c:pt idx="2">
                  <c:v>784.90051803434187</c:v>
                </c:pt>
                <c:pt idx="3">
                  <c:v>1132.6541082246265</c:v>
                </c:pt>
                <c:pt idx="4">
                  <c:v>1123.5540754499877</c:v>
                </c:pt>
                <c:pt idx="5">
                  <c:v>711.94434968333314</c:v>
                </c:pt>
                <c:pt idx="6">
                  <c:v>947.11597089549207</c:v>
                </c:pt>
                <c:pt idx="7">
                  <c:v>1230.7897012840131</c:v>
                </c:pt>
                <c:pt idx="8">
                  <c:v>1259.9336082889047</c:v>
                </c:pt>
                <c:pt idx="9">
                  <c:v>878.51963584906753</c:v>
                </c:pt>
                <c:pt idx="10">
                  <c:v>957.65767024599995</c:v>
                </c:pt>
                <c:pt idx="11">
                  <c:v>900.32629042176654</c:v>
                </c:pt>
                <c:pt idx="12">
                  <c:v>738.81612669459321</c:v>
                </c:pt>
                <c:pt idx="13">
                  <c:v>981.53728369372106</c:v>
                </c:pt>
                <c:pt idx="14">
                  <c:v>1176.2965421933241</c:v>
                </c:pt>
                <c:pt idx="15">
                  <c:v>819.67213114754088</c:v>
                </c:pt>
                <c:pt idx="16">
                  <c:v>1092.1663153647626</c:v>
                </c:pt>
                <c:pt idx="17">
                  <c:v>1048.8481071665155</c:v>
                </c:pt>
                <c:pt idx="18">
                  <c:v>1112.5574151195151</c:v>
                </c:pt>
                <c:pt idx="19">
                  <c:v>900.87762763916953</c:v>
                </c:pt>
                <c:pt idx="20">
                  <c:v>1145.7690674401276</c:v>
                </c:pt>
                <c:pt idx="21">
                  <c:v>928.74132663827356</c:v>
                </c:pt>
              </c:numCache>
            </c:numRef>
          </c:val>
          <c:extLst>
            <c:ext xmlns:c16="http://schemas.microsoft.com/office/drawing/2014/chart" uri="{C3380CC4-5D6E-409C-BE32-E72D297353CC}">
              <c16:uniqueId val="{00000001-0529-4AF0-8EAA-92B852C62E26}"/>
            </c:ext>
          </c:extLst>
        </c:ser>
        <c:ser>
          <c:idx val="2"/>
          <c:order val="2"/>
          <c:tx>
            <c:strRef>
              <c:f>'Hälso- och sjukvård 3'!$G$28</c:f>
              <c:strCache>
                <c:ptCount val="1"/>
                <c:pt idx="0">
                  <c:v>Specialiserad psykiatrisk öppenvård</c:v>
                </c:pt>
              </c:strCache>
            </c:strRef>
          </c:tx>
          <c:spPr>
            <a:solidFill>
              <a:srgbClr val="FDDB93"/>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3'!$G$51:$G$72</c:f>
              <c:numCache>
                <c:formatCode>"kr"#,##0_);\("kr"#,##0\)</c:formatCode>
                <c:ptCount val="22"/>
                <c:pt idx="0">
                  <c:v>1933.8105895794529</c:v>
                </c:pt>
                <c:pt idx="1">
                  <c:v>1158.6172803905313</c:v>
                </c:pt>
                <c:pt idx="2">
                  <c:v>1386.1009148266037</c:v>
                </c:pt>
                <c:pt idx="3">
                  <c:v>1323.0461045457855</c:v>
                </c:pt>
                <c:pt idx="4">
                  <c:v>1177.2840569025507</c:v>
                </c:pt>
                <c:pt idx="5">
                  <c:v>1720.5321784013884</c:v>
                </c:pt>
                <c:pt idx="6">
                  <c:v>1150.3597414739238</c:v>
                </c:pt>
                <c:pt idx="7">
                  <c:v>1679.8616193200719</c:v>
                </c:pt>
                <c:pt idx="8">
                  <c:v>1402.6506387687357</c:v>
                </c:pt>
                <c:pt idx="9">
                  <c:v>1509.3608560594412</c:v>
                </c:pt>
                <c:pt idx="10">
                  <c:v>1005.3248228268617</c:v>
                </c:pt>
                <c:pt idx="11">
                  <c:v>1119.9077488234725</c:v>
                </c:pt>
                <c:pt idx="12">
                  <c:v>1516.5173126889019</c:v>
                </c:pt>
                <c:pt idx="13">
                  <c:v>1393.7829428450841</c:v>
                </c:pt>
                <c:pt idx="14">
                  <c:v>1154.6469125824037</c:v>
                </c:pt>
                <c:pt idx="15">
                  <c:v>1318.8448115240758</c:v>
                </c:pt>
                <c:pt idx="16">
                  <c:v>1008.6886352094941</c:v>
                </c:pt>
                <c:pt idx="17">
                  <c:v>1350.2130408825863</c:v>
                </c:pt>
                <c:pt idx="18">
                  <c:v>1259.0693209561205</c:v>
                </c:pt>
                <c:pt idx="19">
                  <c:v>1460.5512347579727</c:v>
                </c:pt>
                <c:pt idx="20">
                  <c:v>1041.6082431273887</c:v>
                </c:pt>
                <c:pt idx="21">
                  <c:v>1432.684823096914</c:v>
                </c:pt>
              </c:numCache>
            </c:numRef>
          </c:val>
          <c:extLst>
            <c:ext xmlns:c16="http://schemas.microsoft.com/office/drawing/2014/chart" uri="{C3380CC4-5D6E-409C-BE32-E72D297353CC}">
              <c16:uniqueId val="{00000002-0529-4AF0-8EAA-92B852C62E26}"/>
            </c:ext>
          </c:extLst>
        </c:ser>
        <c:ser>
          <c:idx val="3"/>
          <c:order val="3"/>
          <c:tx>
            <c:strRef>
              <c:f>'Hälso- och sjukvård 3'!$H$28</c:f>
              <c:strCache>
                <c:ptCount val="1"/>
                <c:pt idx="0">
                  <c:v>Specialiserad somatisk slutenvård</c:v>
                </c:pt>
              </c:strCache>
            </c:strRef>
          </c:tx>
          <c:spPr>
            <a:solidFill>
              <a:srgbClr val="8B8FB9"/>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3'!$H$51:$H$72</c:f>
              <c:numCache>
                <c:formatCode>"kr"#,##0_);\("kr"#,##0\)</c:formatCode>
                <c:ptCount val="22"/>
                <c:pt idx="0">
                  <c:v>9841.9757049151558</c:v>
                </c:pt>
                <c:pt idx="1">
                  <c:v>7312.1623917980196</c:v>
                </c:pt>
                <c:pt idx="2">
                  <c:v>8233.1054338495851</c:v>
                </c:pt>
                <c:pt idx="3">
                  <c:v>8585.7494826161583</c:v>
                </c:pt>
                <c:pt idx="4">
                  <c:v>8164.9512859921642</c:v>
                </c:pt>
                <c:pt idx="5">
                  <c:v>8404.8985726504598</c:v>
                </c:pt>
                <c:pt idx="6">
                  <c:v>7690.7442786878582</c:v>
                </c:pt>
                <c:pt idx="7">
                  <c:v>12723.704344354999</c:v>
                </c:pt>
                <c:pt idx="8">
                  <c:v>9729.2777386580819</c:v>
                </c:pt>
                <c:pt idx="9">
                  <c:v>9043.1991511275883</c:v>
                </c:pt>
                <c:pt idx="10">
                  <c:v>7920.2163597229974</c:v>
                </c:pt>
                <c:pt idx="11">
                  <c:v>6700.4405208588578</c:v>
                </c:pt>
                <c:pt idx="12">
                  <c:v>8180.0024745037736</c:v>
                </c:pt>
                <c:pt idx="13">
                  <c:v>7593.8267848437554</c:v>
                </c:pt>
                <c:pt idx="14">
                  <c:v>8363.9735730187895</c:v>
                </c:pt>
                <c:pt idx="15">
                  <c:v>8274.5866878015531</c:v>
                </c:pt>
                <c:pt idx="16">
                  <c:v>8925.1553032674547</c:v>
                </c:pt>
                <c:pt idx="17">
                  <c:v>10341.274319782135</c:v>
                </c:pt>
                <c:pt idx="18">
                  <c:v>7463.3716649765547</c:v>
                </c:pt>
                <c:pt idx="19">
                  <c:v>8638.7128700694029</c:v>
                </c:pt>
                <c:pt idx="20">
                  <c:v>7936.2535755206045</c:v>
                </c:pt>
                <c:pt idx="21">
                  <c:v>8511.519805735843</c:v>
                </c:pt>
              </c:numCache>
            </c:numRef>
          </c:val>
          <c:extLst>
            <c:ext xmlns:c16="http://schemas.microsoft.com/office/drawing/2014/chart" uri="{C3380CC4-5D6E-409C-BE32-E72D297353CC}">
              <c16:uniqueId val="{00000003-0529-4AF0-8EAA-92B852C62E26}"/>
            </c:ext>
          </c:extLst>
        </c:ser>
        <c:ser>
          <c:idx val="4"/>
          <c:order val="4"/>
          <c:tx>
            <c:strRef>
              <c:f>'Hälso- och sjukvård 3'!$I$28</c:f>
              <c:strCache>
                <c:ptCount val="1"/>
                <c:pt idx="0">
                  <c:v>Specialiserad somatisk öppenvård</c:v>
                </c:pt>
              </c:strCache>
            </c:strRef>
          </c:tx>
          <c:spPr>
            <a:solidFill>
              <a:srgbClr val="89A57B"/>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3'!$I$51:$I$72</c:f>
              <c:numCache>
                <c:formatCode>"kr"#,##0_);\("kr"#,##0\)</c:formatCode>
                <c:ptCount val="22"/>
                <c:pt idx="0">
                  <c:v>4775.9478659960123</c:v>
                </c:pt>
                <c:pt idx="1">
                  <c:v>7106.1859863952577</c:v>
                </c:pt>
                <c:pt idx="2">
                  <c:v>7274.5248011863687</c:v>
                </c:pt>
                <c:pt idx="3">
                  <c:v>6858.703999952907</c:v>
                </c:pt>
                <c:pt idx="4">
                  <c:v>6308.0238540040018</c:v>
                </c:pt>
                <c:pt idx="5">
                  <c:v>7406.1988599002289</c:v>
                </c:pt>
                <c:pt idx="6">
                  <c:v>8162.2698264298206</c:v>
                </c:pt>
                <c:pt idx="7">
                  <c:v>6686.1818907590978</c:v>
                </c:pt>
                <c:pt idx="8">
                  <c:v>8261.8700331958553</c:v>
                </c:pt>
                <c:pt idx="9">
                  <c:v>6755.4797087162506</c:v>
                </c:pt>
                <c:pt idx="10">
                  <c:v>6229.9359175511081</c:v>
                </c:pt>
                <c:pt idx="11">
                  <c:v>5534.9980731342566</c:v>
                </c:pt>
                <c:pt idx="12">
                  <c:v>7278.5760998285514</c:v>
                </c:pt>
                <c:pt idx="13">
                  <c:v>7577.4678301155263</c:v>
                </c:pt>
                <c:pt idx="14">
                  <c:v>6364.991105610502</c:v>
                </c:pt>
                <c:pt idx="15">
                  <c:v>6427.3696797786397</c:v>
                </c:pt>
                <c:pt idx="16">
                  <c:v>7432.9917704920308</c:v>
                </c:pt>
                <c:pt idx="17">
                  <c:v>8493.5474373757952</c:v>
                </c:pt>
                <c:pt idx="18">
                  <c:v>7791.3451632648394</c:v>
                </c:pt>
                <c:pt idx="19">
                  <c:v>7116.544621822748</c:v>
                </c:pt>
                <c:pt idx="20">
                  <c:v>7295.2638874422109</c:v>
                </c:pt>
                <c:pt idx="21">
                  <c:v>6278.2285289386709</c:v>
                </c:pt>
              </c:numCache>
            </c:numRef>
          </c:val>
          <c:extLst>
            <c:ext xmlns:c16="http://schemas.microsoft.com/office/drawing/2014/chart" uri="{C3380CC4-5D6E-409C-BE32-E72D297353CC}">
              <c16:uniqueId val="{00000004-0529-4AF0-8EAA-92B852C62E26}"/>
            </c:ext>
          </c:extLst>
        </c:ser>
        <c:ser>
          <c:idx val="5"/>
          <c:order val="5"/>
          <c:tx>
            <c:strRef>
              <c:f>'Hälso- och sjukvård 3'!$J$28</c:f>
              <c:strCache>
                <c:ptCount val="1"/>
                <c:pt idx="0">
                  <c:v>Tandvård</c:v>
                </c:pt>
              </c:strCache>
            </c:strRef>
          </c:tx>
          <c:spPr>
            <a:pattFill prst="dkUpDiag">
              <a:fgClr>
                <a:srgbClr val="8CB4D0"/>
              </a:fgClr>
              <a:bgClr>
                <a:schemeClr val="tx1">
                  <a:lumMod val="50000"/>
                  <a:lumOff val="50000"/>
                </a:schemeClr>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3'!$J$51:$J$72</c:f>
              <c:numCache>
                <c:formatCode>"kr"#,##0_);\("kr"#,##0\)</c:formatCode>
                <c:ptCount val="22"/>
                <c:pt idx="0">
                  <c:v>453.05939022738397</c:v>
                </c:pt>
                <c:pt idx="1">
                  <c:v>620.5039212758179</c:v>
                </c:pt>
                <c:pt idx="2">
                  <c:v>761.52050260353167</c:v>
                </c:pt>
                <c:pt idx="3">
                  <c:v>786.88580737138182</c:v>
                </c:pt>
                <c:pt idx="4">
                  <c:v>776.75562527656768</c:v>
                </c:pt>
                <c:pt idx="5">
                  <c:v>973.97942283067096</c:v>
                </c:pt>
                <c:pt idx="6">
                  <c:v>808.91020690215839</c:v>
                </c:pt>
                <c:pt idx="7">
                  <c:v>731.82090346616997</c:v>
                </c:pt>
                <c:pt idx="8">
                  <c:v>1303.9432589779701</c:v>
                </c:pt>
                <c:pt idx="9">
                  <c:v>714.56445159414284</c:v>
                </c:pt>
                <c:pt idx="10">
                  <c:v>719.89725275873946</c:v>
                </c:pt>
                <c:pt idx="11">
                  <c:v>626.05817604768788</c:v>
                </c:pt>
                <c:pt idx="12">
                  <c:v>749.42114286724291</c:v>
                </c:pt>
                <c:pt idx="13">
                  <c:v>847.39385492224585</c:v>
                </c:pt>
                <c:pt idx="14">
                  <c:v>804.64456720586281</c:v>
                </c:pt>
                <c:pt idx="15">
                  <c:v>930.90838304203351</c:v>
                </c:pt>
                <c:pt idx="16">
                  <c:v>633.03907451078601</c:v>
                </c:pt>
                <c:pt idx="17">
                  <c:v>748.30098873868349</c:v>
                </c:pt>
                <c:pt idx="18">
                  <c:v>775.31531274293775</c:v>
                </c:pt>
                <c:pt idx="19">
                  <c:v>799.80380098978014</c:v>
                </c:pt>
                <c:pt idx="20">
                  <c:v>881.36082110779046</c:v>
                </c:pt>
                <c:pt idx="21">
                  <c:v>678.20404743151425</c:v>
                </c:pt>
              </c:numCache>
            </c:numRef>
          </c:val>
          <c:extLst>
            <c:ext xmlns:c16="http://schemas.microsoft.com/office/drawing/2014/chart" uri="{C3380CC4-5D6E-409C-BE32-E72D297353CC}">
              <c16:uniqueId val="{00000005-0529-4AF0-8EAA-92B852C62E26}"/>
            </c:ext>
          </c:extLst>
        </c:ser>
        <c:ser>
          <c:idx val="6"/>
          <c:order val="6"/>
          <c:tx>
            <c:strRef>
              <c:f>'Hälso- och sjukvård 3'!$K$28</c:f>
              <c:strCache>
                <c:ptCount val="1"/>
                <c:pt idx="0">
                  <c:v>Läkemedel inom förmånen</c:v>
                </c:pt>
              </c:strCache>
            </c:strRef>
          </c:tx>
          <c:spPr>
            <a:solidFill>
              <a:schemeClr val="accent3">
                <a:lumMod val="60000"/>
                <a:lumOff val="40000"/>
              </a:schemeClr>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3'!$K$51:$K$72</c:f>
              <c:numCache>
                <c:formatCode>"kr"#,##0_);\("kr"#,##0\)</c:formatCode>
                <c:ptCount val="22"/>
                <c:pt idx="0">
                  <c:v>2596.9468935702171</c:v>
                </c:pt>
                <c:pt idx="1">
                  <c:v>2948.0373023270186</c:v>
                </c:pt>
                <c:pt idx="2">
                  <c:v>2808.9418539016237</c:v>
                </c:pt>
                <c:pt idx="3">
                  <c:v>2527.6244867903365</c:v>
                </c:pt>
                <c:pt idx="4">
                  <c:v>2767.3169063861255</c:v>
                </c:pt>
                <c:pt idx="5">
                  <c:v>2605.5185575216428</c:v>
                </c:pt>
                <c:pt idx="6">
                  <c:v>2776.3099061013781</c:v>
                </c:pt>
                <c:pt idx="7">
                  <c:v>3492.7815847249017</c:v>
                </c:pt>
                <c:pt idx="8">
                  <c:v>2936.0728296952016</c:v>
                </c:pt>
                <c:pt idx="9">
                  <c:v>2483.9811216780604</c:v>
                </c:pt>
                <c:pt idx="10">
                  <c:v>3137.8532106575249</c:v>
                </c:pt>
                <c:pt idx="11">
                  <c:v>2433.5342714309904</c:v>
                </c:pt>
                <c:pt idx="12">
                  <c:v>2997.6845714689716</c:v>
                </c:pt>
                <c:pt idx="13">
                  <c:v>2604.3455927340065</c:v>
                </c:pt>
                <c:pt idx="14">
                  <c:v>2854.1428370396293</c:v>
                </c:pt>
                <c:pt idx="15">
                  <c:v>2850.4289547963685</c:v>
                </c:pt>
                <c:pt idx="16">
                  <c:v>2810.4152318940387</c:v>
                </c:pt>
                <c:pt idx="17">
                  <c:v>3094.6130506963696</c:v>
                </c:pt>
                <c:pt idx="18">
                  <c:v>2800.5291586262056</c:v>
                </c:pt>
                <c:pt idx="19">
                  <c:v>2654.9300711587452</c:v>
                </c:pt>
                <c:pt idx="20">
                  <c:v>2988.6144206655076</c:v>
                </c:pt>
                <c:pt idx="21">
                  <c:v>2665.1863226495097</c:v>
                </c:pt>
              </c:numCache>
            </c:numRef>
          </c:val>
          <c:extLst>
            <c:ext xmlns:c16="http://schemas.microsoft.com/office/drawing/2014/chart" uri="{C3380CC4-5D6E-409C-BE32-E72D297353CC}">
              <c16:uniqueId val="{00000006-0529-4AF0-8EAA-92B852C62E26}"/>
            </c:ext>
          </c:extLst>
        </c:ser>
        <c:ser>
          <c:idx val="7"/>
          <c:order val="7"/>
          <c:tx>
            <c:strRef>
              <c:f>'Hälso- och sjukvård 3'!$L$28</c:f>
              <c:strCache>
                <c:ptCount val="1"/>
                <c:pt idx="0">
                  <c:v>Övrigt</c:v>
                </c:pt>
              </c:strCache>
            </c:strRef>
          </c:tx>
          <c:spPr>
            <a:solidFill>
              <a:srgbClr val="F1977B"/>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3'!$L$51:$L$72</c:f>
              <c:numCache>
                <c:formatCode>"kr"#,##0_);\("kr"#,##0\)</c:formatCode>
                <c:ptCount val="22"/>
                <c:pt idx="0">
                  <c:v>1803.6350496155919</c:v>
                </c:pt>
                <c:pt idx="1">
                  <c:v>1761.0982661936075</c:v>
                </c:pt>
                <c:pt idx="2">
                  <c:v>1766.8611661283696</c:v>
                </c:pt>
                <c:pt idx="3">
                  <c:v>2153.2329533048778</c:v>
                </c:pt>
                <c:pt idx="4">
                  <c:v>2049.9671692063234</c:v>
                </c:pt>
                <c:pt idx="5">
                  <c:v>1829.301454047453</c:v>
                </c:pt>
                <c:pt idx="6">
                  <c:v>2337.3033616519656</c:v>
                </c:pt>
                <c:pt idx="7">
                  <c:v>3343.0909453795489</c:v>
                </c:pt>
                <c:pt idx="8">
                  <c:v>2146.4138416658279</c:v>
                </c:pt>
                <c:pt idx="9">
                  <c:v>1848.8975469268844</c:v>
                </c:pt>
                <c:pt idx="10">
                  <c:v>2276.2323431705604</c:v>
                </c:pt>
                <c:pt idx="11">
                  <c:v>2390.1168272324066</c:v>
                </c:pt>
                <c:pt idx="12">
                  <c:v>2516.9238383088536</c:v>
                </c:pt>
                <c:pt idx="13">
                  <c:v>2381.8638084300965</c:v>
                </c:pt>
                <c:pt idx="14">
                  <c:v>2475.2743188485283</c:v>
                </c:pt>
                <c:pt idx="15">
                  <c:v>3042.6591026015376</c:v>
                </c:pt>
                <c:pt idx="16">
                  <c:v>2100.8549505742567</c:v>
                </c:pt>
                <c:pt idx="17">
                  <c:v>2400.2878709814604</c:v>
                </c:pt>
                <c:pt idx="18">
                  <c:v>2540.0755752264877</c:v>
                </c:pt>
                <c:pt idx="19">
                  <c:v>2494.8702670649218</c:v>
                </c:pt>
                <c:pt idx="20">
                  <c:v>3068.7381316753067</c:v>
                </c:pt>
                <c:pt idx="21">
                  <c:v>2141.0544493013736</c:v>
                </c:pt>
              </c:numCache>
            </c:numRef>
          </c:val>
          <c:extLst>
            <c:ext xmlns:c16="http://schemas.microsoft.com/office/drawing/2014/chart" uri="{C3380CC4-5D6E-409C-BE32-E72D297353CC}">
              <c16:uniqueId val="{00000007-0529-4AF0-8EAA-92B852C62E26}"/>
            </c:ext>
          </c:extLst>
        </c:ser>
        <c:dLbls>
          <c:showLegendKey val="0"/>
          <c:showVal val="0"/>
          <c:showCatName val="0"/>
          <c:showSerName val="0"/>
          <c:showPercent val="0"/>
          <c:showBubbleSize val="0"/>
        </c:dLbls>
        <c:gapWidth val="25"/>
        <c:overlap val="100"/>
        <c:axId val="1375636512"/>
        <c:axId val="1375637824"/>
      </c:barChart>
      <c:lineChart>
        <c:grouping val="standard"/>
        <c:varyColors val="0"/>
        <c:ser>
          <c:idx val="8"/>
          <c:order val="8"/>
          <c:tx>
            <c:strRef>
              <c:f>'Hälso- och sjukvård 3'!$M$28</c:f>
              <c:strCache>
                <c:ptCount val="1"/>
                <c:pt idx="0">
                  <c:v>Genomsnitt för riket</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11"/>
              <c:layout>
                <c:manualLayout>
                  <c:x val="-6.5245982491471788E-2"/>
                  <c:y val="-0.1128888888888889"/>
                </c:manualLayout>
              </c:layout>
              <c:spPr>
                <a:solidFill>
                  <a:schemeClr val="bg1"/>
                </a:solidFill>
                <a:ln>
                  <a:solidFill>
                    <a:schemeClr val="accent3"/>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17-0529-4AF0-8EAA-92B852C62E26}"/>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'Hälso- och sjukvård 3'!$D$51:$D$72</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3'!$M$51:$M$72</c:f>
              <c:numCache>
                <c:formatCode>"kr"#,##0_);\("kr"#,##0\)</c:formatCode>
                <c:ptCount val="22"/>
                <c:pt idx="0">
                  <c:v>27543.710101002209</c:v>
                </c:pt>
                <c:pt idx="1">
                  <c:v>27543.710101002209</c:v>
                </c:pt>
                <c:pt idx="2">
                  <c:v>27543.710101002209</c:v>
                </c:pt>
                <c:pt idx="3">
                  <c:v>27543.710101002209</c:v>
                </c:pt>
                <c:pt idx="4">
                  <c:v>27543.710101002209</c:v>
                </c:pt>
                <c:pt idx="5">
                  <c:v>27543.710101002209</c:v>
                </c:pt>
                <c:pt idx="6">
                  <c:v>27543.710101002209</c:v>
                </c:pt>
                <c:pt idx="7">
                  <c:v>27543.710101002209</c:v>
                </c:pt>
                <c:pt idx="8">
                  <c:v>27543.710101002209</c:v>
                </c:pt>
                <c:pt idx="9">
                  <c:v>27543.710101002209</c:v>
                </c:pt>
                <c:pt idx="10">
                  <c:v>27543.710101002209</c:v>
                </c:pt>
                <c:pt idx="11">
                  <c:v>27543.710101002209</c:v>
                </c:pt>
                <c:pt idx="12">
                  <c:v>27543.710101002209</c:v>
                </c:pt>
                <c:pt idx="13">
                  <c:v>27543.710101002209</c:v>
                </c:pt>
                <c:pt idx="14">
                  <c:v>27543.710101002209</c:v>
                </c:pt>
                <c:pt idx="15">
                  <c:v>27543.710101002209</c:v>
                </c:pt>
                <c:pt idx="16">
                  <c:v>27543.710101002209</c:v>
                </c:pt>
                <c:pt idx="17">
                  <c:v>27543.710101002209</c:v>
                </c:pt>
                <c:pt idx="18">
                  <c:v>27543.710101002209</c:v>
                </c:pt>
                <c:pt idx="19">
                  <c:v>27543.710101002209</c:v>
                </c:pt>
                <c:pt idx="20">
                  <c:v>27543.710101002209</c:v>
                </c:pt>
                <c:pt idx="21">
                  <c:v>27543.710101002209</c:v>
                </c:pt>
              </c:numCache>
            </c:numRef>
          </c:val>
          <c:smooth val="0"/>
          <c:extLst>
            <c:ext xmlns:c16="http://schemas.microsoft.com/office/drawing/2014/chart" uri="{C3380CC4-5D6E-409C-BE32-E72D297353CC}">
              <c16:uniqueId val="{00000008-0529-4AF0-8EAA-92B852C62E26}"/>
            </c:ext>
          </c:extLst>
        </c:ser>
        <c:dLbls>
          <c:showLegendKey val="0"/>
          <c:showVal val="0"/>
          <c:showCatName val="0"/>
          <c:showSerName val="0"/>
          <c:showPercent val="0"/>
          <c:showBubbleSize val="0"/>
        </c:dLbls>
        <c:marker val="1"/>
        <c:smooth val="0"/>
        <c:axId val="1375636512"/>
        <c:axId val="1375637824"/>
      </c:lineChart>
      <c:catAx>
        <c:axId val="1375636512"/>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75637824"/>
        <c:crosses val="autoZero"/>
        <c:auto val="1"/>
        <c:lblAlgn val="ctr"/>
        <c:lblOffset val="100"/>
        <c:noMultiLvlLbl val="0"/>
      </c:catAx>
      <c:valAx>
        <c:axId val="1375637824"/>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numFmt formatCode="&quot;kr&quot;#,##0_);\(&quot;kr&quot;#,##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75636512"/>
        <c:crosses val="autoZero"/>
        <c:crossBetween val="between"/>
      </c:valAx>
      <c:spPr>
        <a:solidFill>
          <a:srgbClr val="F4F5F0">
            <a:lumMod val="100000"/>
          </a:srgbClr>
        </a:solidFill>
        <a:ln>
          <a:noFill/>
        </a:ln>
        <a:effectLst/>
      </c:spPr>
    </c:plotArea>
    <c:legend>
      <c:legendPos val="r"/>
      <c:legendEntry>
        <c:idx val="8"/>
        <c:delete val="1"/>
      </c:legendEntry>
      <c:layout>
        <c:manualLayout>
          <c:xMode val="edge"/>
          <c:yMode val="edge"/>
          <c:x val="0.66861984777152739"/>
          <c:y val="0.18467888888888889"/>
          <c:w val="0.31875189755270389"/>
          <c:h val="0.52480888888888899"/>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'Hälso- och sjukvård 5'!$C$28</c:f>
              <c:strCache>
                <c:ptCount val="1"/>
                <c:pt idx="0">
                  <c:v>Hemsjukvårdsbesök</c:v>
                </c:pt>
              </c:strCache>
            </c:strRef>
          </c:tx>
          <c:spPr>
            <a:solidFill>
              <a:schemeClr val="accent2"/>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5'!$D$25:$G$25</c:f>
              <c:strCache>
                <c:ptCount val="4"/>
                <c:pt idx="0">
                  <c:v>Primärvård</c:v>
                </c:pt>
                <c:pt idx="1">
                  <c:v>Specialiserad psykiatrisk vård</c:v>
                </c:pt>
                <c:pt idx="2">
                  <c:v>Specialiserad somatisk vård</c:v>
                </c:pt>
                <c:pt idx="3">
                  <c:v>Övrig hälso- och sjukvård*</c:v>
                </c:pt>
              </c:strCache>
            </c:strRef>
          </c:cat>
          <c:val>
            <c:numRef>
              <c:f>'Hälso- och sjukvård 5'!$D$28:$G$28</c:f>
              <c:numCache>
                <c:formatCode>#,##0</c:formatCode>
                <c:ptCount val="4"/>
                <c:pt idx="0">
                  <c:v>3685291</c:v>
                </c:pt>
                <c:pt idx="1">
                  <c:v>8319</c:v>
                </c:pt>
                <c:pt idx="2">
                  <c:v>762652.99999999988</c:v>
                </c:pt>
                <c:pt idx="3">
                  <c:v>1</c:v>
                </c:pt>
              </c:numCache>
            </c:numRef>
          </c:val>
          <c:extLst>
            <c:ext xmlns:c16="http://schemas.microsoft.com/office/drawing/2014/chart" uri="{C3380CC4-5D6E-409C-BE32-E72D297353CC}">
              <c16:uniqueId val="{00000001-4AE0-44E0-AD37-827C1DC3FF7B}"/>
            </c:ext>
          </c:extLst>
        </c:ser>
        <c:ser>
          <c:idx val="3"/>
          <c:order val="1"/>
          <c:tx>
            <c:strRef>
              <c:f>'Hälso- och sjukvård 5'!$C$30</c:f>
              <c:strCache>
                <c:ptCount val="1"/>
                <c:pt idx="0">
                  <c:v>Mottagningsbesök (och hembesök)</c:v>
                </c:pt>
              </c:strCache>
            </c:strRef>
          </c:tx>
          <c:spPr>
            <a:solidFill>
              <a:schemeClr val="bg2"/>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5'!$D$25:$G$25</c:f>
              <c:strCache>
                <c:ptCount val="4"/>
                <c:pt idx="0">
                  <c:v>Primärvård</c:v>
                </c:pt>
                <c:pt idx="1">
                  <c:v>Specialiserad psykiatrisk vård</c:v>
                </c:pt>
                <c:pt idx="2">
                  <c:v>Specialiserad somatisk vård</c:v>
                </c:pt>
                <c:pt idx="3">
                  <c:v>Övrig hälso- och sjukvård*</c:v>
                </c:pt>
              </c:strCache>
            </c:strRef>
          </c:cat>
          <c:val>
            <c:numRef>
              <c:f>'Hälso- och sjukvård 5'!$D$30:$G$30</c:f>
              <c:numCache>
                <c:formatCode>#,##0</c:formatCode>
                <c:ptCount val="4"/>
                <c:pt idx="0">
                  <c:v>32031883</c:v>
                </c:pt>
                <c:pt idx="1">
                  <c:v>4583802</c:v>
                </c:pt>
                <c:pt idx="2">
                  <c:v>16943119</c:v>
                </c:pt>
                <c:pt idx="3">
                  <c:v>804042</c:v>
                </c:pt>
              </c:numCache>
            </c:numRef>
          </c:val>
          <c:extLst>
            <c:ext xmlns:c16="http://schemas.microsoft.com/office/drawing/2014/chart" uri="{C3380CC4-5D6E-409C-BE32-E72D297353CC}">
              <c16:uniqueId val="{00000003-4AE0-44E0-AD37-827C1DC3FF7B}"/>
            </c:ext>
          </c:extLst>
        </c:ser>
        <c:ser>
          <c:idx val="0"/>
          <c:order val="2"/>
          <c:tx>
            <c:strRef>
              <c:f>'Hälso- och sjukvård 5'!$C$27</c:f>
              <c:strCache>
                <c:ptCount val="1"/>
                <c:pt idx="0">
                  <c:v>mottagningsbesök; därav dagsjukvård</c:v>
                </c:pt>
              </c:strCache>
            </c:strRef>
          </c:tx>
          <c:spPr>
            <a:pattFill prst="dkUpDiag">
              <a:fgClr>
                <a:srgbClr val="F38B4A"/>
              </a:fgClr>
              <a:bgClr>
                <a:schemeClr val="bg1"/>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5'!$D$25:$G$25</c:f>
              <c:strCache>
                <c:ptCount val="4"/>
                <c:pt idx="0">
                  <c:v>Primärvård</c:v>
                </c:pt>
                <c:pt idx="1">
                  <c:v>Specialiserad psykiatrisk vård</c:v>
                </c:pt>
                <c:pt idx="2">
                  <c:v>Specialiserad somatisk vård</c:v>
                </c:pt>
                <c:pt idx="3">
                  <c:v>Övrig hälso- och sjukvård*</c:v>
                </c:pt>
              </c:strCache>
            </c:strRef>
          </c:cat>
          <c:val>
            <c:numRef>
              <c:f>'Hälso- och sjukvård 5'!$D$27:$G$27</c:f>
              <c:numCache>
                <c:formatCode>#,##0</c:formatCode>
                <c:ptCount val="4"/>
                <c:pt idx="1">
                  <c:v>67033</c:v>
                </c:pt>
                <c:pt idx="2">
                  <c:v>2148498</c:v>
                </c:pt>
              </c:numCache>
            </c:numRef>
          </c:val>
          <c:extLst>
            <c:ext xmlns:c16="http://schemas.microsoft.com/office/drawing/2014/chart" uri="{C3380CC4-5D6E-409C-BE32-E72D297353CC}">
              <c16:uniqueId val="{00000000-4AE0-44E0-AD37-827C1DC3FF7B}"/>
            </c:ext>
          </c:extLst>
        </c:ser>
        <c:ser>
          <c:idx val="2"/>
          <c:order val="3"/>
          <c:tx>
            <c:strRef>
              <c:f>'Hälso- och sjukvård 5'!$C$29</c:f>
              <c:strCache>
                <c:ptCount val="1"/>
                <c:pt idx="0">
                  <c:v>Distanskontakt</c:v>
                </c:pt>
              </c:strCache>
            </c:strRef>
          </c:tx>
          <c:spPr>
            <a:pattFill prst="dkVert">
              <a:fgClr>
                <a:schemeClr val="accent4"/>
              </a:fgClr>
              <a:bgClr>
                <a:schemeClr val="bg1"/>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5'!$D$25:$G$25</c:f>
              <c:strCache>
                <c:ptCount val="4"/>
                <c:pt idx="0">
                  <c:v>Primärvård</c:v>
                </c:pt>
                <c:pt idx="1">
                  <c:v>Specialiserad psykiatrisk vård</c:v>
                </c:pt>
                <c:pt idx="2">
                  <c:v>Specialiserad somatisk vård</c:v>
                </c:pt>
                <c:pt idx="3">
                  <c:v>Övrig hälso- och sjukvård*</c:v>
                </c:pt>
              </c:strCache>
            </c:strRef>
          </c:cat>
          <c:val>
            <c:numRef>
              <c:f>'Hälso- och sjukvård 5'!$D$29:$G$29</c:f>
              <c:numCache>
                <c:formatCode>#,##0</c:formatCode>
                <c:ptCount val="4"/>
                <c:pt idx="0">
                  <c:v>18762371</c:v>
                </c:pt>
              </c:numCache>
            </c:numRef>
          </c:val>
          <c:extLst>
            <c:ext xmlns:c16="http://schemas.microsoft.com/office/drawing/2014/chart" uri="{C3380CC4-5D6E-409C-BE32-E72D297353CC}">
              <c16:uniqueId val="{00000002-4AE0-44E0-AD37-827C1DC3FF7B}"/>
            </c:ext>
          </c:extLst>
        </c:ser>
        <c:dLbls>
          <c:showLegendKey val="0"/>
          <c:showVal val="0"/>
          <c:showCatName val="0"/>
          <c:showSerName val="0"/>
          <c:showPercent val="0"/>
          <c:showBubbleSize val="0"/>
        </c:dLbls>
        <c:gapWidth val="25"/>
        <c:overlap val="100"/>
        <c:axId val="1375613880"/>
        <c:axId val="1375617160"/>
      </c:barChart>
      <c:catAx>
        <c:axId val="1375613880"/>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75617160"/>
        <c:crosses val="autoZero"/>
        <c:auto val="1"/>
        <c:lblAlgn val="ctr"/>
        <c:lblOffset val="100"/>
        <c:noMultiLvlLbl val="0"/>
      </c:catAx>
      <c:valAx>
        <c:axId val="1375617160"/>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Kontakter</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75613880"/>
        <c:crosses val="autoZero"/>
        <c:crossBetween val="between"/>
      </c:valAx>
      <c:spPr>
        <a:solidFill>
          <a:srgbClr val="F4F5F0">
            <a:lumMod val="100000"/>
          </a:srgbClr>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'Hälso- och sjukvård 6'!$C$25</c:f>
              <c:strCache>
                <c:ptCount val="1"/>
                <c:pt idx="0">
                  <c:v>Primärvård</c:v>
                </c:pt>
              </c:strCache>
            </c:strRef>
          </c:tx>
          <c:spPr>
            <a:solidFill>
              <a:srgbClr val="F38B4A"/>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6'!$D$24:$E$24</c:f>
              <c:strCache>
                <c:ptCount val="2"/>
                <c:pt idx="0">
                  <c:v>Annan personal än läkare</c:v>
                </c:pt>
                <c:pt idx="1">
                  <c:v>Läkare</c:v>
                </c:pt>
              </c:strCache>
            </c:strRef>
          </c:cat>
          <c:val>
            <c:numRef>
              <c:f>'Hälso- och sjukvård 6'!$D$25:$E$25</c:f>
              <c:numCache>
                <c:formatCode>#,##0</c:formatCode>
                <c:ptCount val="2"/>
                <c:pt idx="0">
                  <c:v>24827876</c:v>
                </c:pt>
                <c:pt idx="1">
                  <c:v>10889298</c:v>
                </c:pt>
              </c:numCache>
            </c:numRef>
          </c:val>
          <c:extLst>
            <c:ext xmlns:c16="http://schemas.microsoft.com/office/drawing/2014/chart" uri="{C3380CC4-5D6E-409C-BE32-E72D297353CC}">
              <c16:uniqueId val="{00000000-174F-40EB-82B4-7409FE90F20F}"/>
            </c:ext>
          </c:extLst>
        </c:ser>
        <c:ser>
          <c:idx val="1"/>
          <c:order val="1"/>
          <c:tx>
            <c:strRef>
              <c:f>'Hälso- och sjukvård 6'!$C$26</c:f>
              <c:strCache>
                <c:ptCount val="1"/>
                <c:pt idx="0">
                  <c:v>Specialiserad psykiatrisk vård</c:v>
                </c:pt>
              </c:strCache>
            </c:strRef>
          </c:tx>
          <c:spPr>
            <a:pattFill prst="dkUpDiag">
              <a:fgClr>
                <a:srgbClr val="5590B1"/>
              </a:fgClr>
              <a:bgClr>
                <a:schemeClr val="bg1"/>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6'!$D$24:$E$24</c:f>
              <c:strCache>
                <c:ptCount val="2"/>
                <c:pt idx="0">
                  <c:v>Annan personal än läkare</c:v>
                </c:pt>
                <c:pt idx="1">
                  <c:v>Läkare</c:v>
                </c:pt>
              </c:strCache>
            </c:strRef>
          </c:cat>
          <c:val>
            <c:numRef>
              <c:f>'Hälso- och sjukvård 6'!$D$26:$E$26</c:f>
              <c:numCache>
                <c:formatCode>#,##0</c:formatCode>
                <c:ptCount val="2"/>
                <c:pt idx="0">
                  <c:v>3605578</c:v>
                </c:pt>
                <c:pt idx="1">
                  <c:v>986543</c:v>
                </c:pt>
              </c:numCache>
            </c:numRef>
          </c:val>
          <c:extLst>
            <c:ext xmlns:c16="http://schemas.microsoft.com/office/drawing/2014/chart" uri="{C3380CC4-5D6E-409C-BE32-E72D297353CC}">
              <c16:uniqueId val="{00000001-174F-40EB-82B4-7409FE90F20F}"/>
            </c:ext>
          </c:extLst>
        </c:ser>
        <c:ser>
          <c:idx val="2"/>
          <c:order val="2"/>
          <c:tx>
            <c:strRef>
              <c:f>'Hälso- och sjukvård 6'!$C$27</c:f>
              <c:strCache>
                <c:ptCount val="1"/>
                <c:pt idx="0">
                  <c:v>Specialiserad somatisk vård</c:v>
                </c:pt>
              </c:strCache>
            </c:strRef>
          </c:tx>
          <c:spPr>
            <a:solidFill>
              <a:srgbClr val="FDDB93"/>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6'!$D$24:$E$24</c:f>
              <c:strCache>
                <c:ptCount val="2"/>
                <c:pt idx="0">
                  <c:v>Annan personal än läkare</c:v>
                </c:pt>
                <c:pt idx="1">
                  <c:v>Läkare</c:v>
                </c:pt>
              </c:strCache>
            </c:strRef>
          </c:cat>
          <c:val>
            <c:numRef>
              <c:f>'Hälso- och sjukvård 6'!$D$27:$E$27</c:f>
              <c:numCache>
                <c:formatCode>#,##0</c:formatCode>
                <c:ptCount val="2"/>
                <c:pt idx="0">
                  <c:v>6870298.4000000004</c:v>
                </c:pt>
                <c:pt idx="1">
                  <c:v>10835473.6</c:v>
                </c:pt>
              </c:numCache>
            </c:numRef>
          </c:val>
          <c:extLst>
            <c:ext xmlns:c16="http://schemas.microsoft.com/office/drawing/2014/chart" uri="{C3380CC4-5D6E-409C-BE32-E72D297353CC}">
              <c16:uniqueId val="{00000004-174F-40EB-82B4-7409FE90F20F}"/>
            </c:ext>
          </c:extLst>
        </c:ser>
        <c:ser>
          <c:idx val="3"/>
          <c:order val="3"/>
          <c:tx>
            <c:strRef>
              <c:f>'Hälso- och sjukvård 6'!$C$28</c:f>
              <c:strCache>
                <c:ptCount val="1"/>
                <c:pt idx="0">
                  <c:v>Övrig hälso- och sjukvård*</c:v>
                </c:pt>
              </c:strCache>
            </c:strRef>
          </c:tx>
          <c:spPr>
            <a:pattFill prst="dkDnDiag">
              <a:fgClr>
                <a:schemeClr val="accent1"/>
              </a:fgClr>
              <a:bgClr>
                <a:schemeClr val="accent3"/>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6'!$D$24:$E$24</c:f>
              <c:strCache>
                <c:ptCount val="2"/>
                <c:pt idx="0">
                  <c:v>Annan personal än läkare</c:v>
                </c:pt>
                <c:pt idx="1">
                  <c:v>Läkare</c:v>
                </c:pt>
              </c:strCache>
            </c:strRef>
          </c:cat>
          <c:val>
            <c:numRef>
              <c:f>'Hälso- och sjukvård 6'!$D$28:$E$28</c:f>
              <c:numCache>
                <c:formatCode>#,##0</c:formatCode>
                <c:ptCount val="2"/>
                <c:pt idx="0">
                  <c:v>802239</c:v>
                </c:pt>
                <c:pt idx="1">
                  <c:v>1804</c:v>
                </c:pt>
              </c:numCache>
            </c:numRef>
          </c:val>
          <c:extLst>
            <c:ext xmlns:c16="http://schemas.microsoft.com/office/drawing/2014/chart" uri="{C3380CC4-5D6E-409C-BE32-E72D297353CC}">
              <c16:uniqueId val="{00000005-174F-40EB-82B4-7409FE90F20F}"/>
            </c:ext>
          </c:extLst>
        </c:ser>
        <c:dLbls>
          <c:showLegendKey val="0"/>
          <c:showVal val="0"/>
          <c:showCatName val="0"/>
          <c:showSerName val="0"/>
          <c:showPercent val="0"/>
          <c:showBubbleSize val="0"/>
        </c:dLbls>
        <c:gapWidth val="25"/>
        <c:overlap val="100"/>
        <c:axId val="1478480176"/>
        <c:axId val="1478475584"/>
      </c:barChart>
      <c:catAx>
        <c:axId val="1478480176"/>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478475584"/>
        <c:crosses val="autoZero"/>
        <c:auto val="1"/>
        <c:lblAlgn val="ctr"/>
        <c:lblOffset val="100"/>
        <c:noMultiLvlLbl val="0"/>
      </c:catAx>
      <c:valAx>
        <c:axId val="1478475584"/>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Besök</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478480176"/>
        <c:crosses val="autoZero"/>
        <c:crossBetween val="between"/>
      </c:valAx>
      <c:spPr>
        <a:solidFill>
          <a:srgbClr val="F4F5F0">
            <a:lumMod val="100000"/>
          </a:srgbClr>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'Hälso- och sjukvård 7'!$D$23</c:f>
              <c:strCache>
                <c:ptCount val="1"/>
                <c:pt idx="0">
                  <c:v>Primärvård</c:v>
                </c:pt>
              </c:strCache>
            </c:strRef>
          </c:tx>
          <c:spPr>
            <a:pattFill prst="wdDnDiag">
              <a:fgClr>
                <a:srgbClr val="F38B4A"/>
              </a:fgClr>
              <a:bgClr>
                <a:schemeClr val="bg2"/>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7'!$C$24:$C$45</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7'!$D$24:$D$45</c:f>
              <c:numCache>
                <c:formatCode>#,##0</c:formatCode>
                <c:ptCount val="22"/>
                <c:pt idx="0">
                  <c:v>4516.241288634149</c:v>
                </c:pt>
                <c:pt idx="1">
                  <c:v>3833.0252269602515</c:v>
                </c:pt>
                <c:pt idx="2">
                  <c:v>2752.3087765237924</c:v>
                </c:pt>
                <c:pt idx="3">
                  <c:v>3230.3567529615248</c:v>
                </c:pt>
                <c:pt idx="4">
                  <c:v>3062.9380016985833</c:v>
                </c:pt>
                <c:pt idx="5">
                  <c:v>2398.6591714747633</c:v>
                </c:pt>
                <c:pt idx="6">
                  <c:v>2661.8674037640744</c:v>
                </c:pt>
                <c:pt idx="7">
                  <c:v>2677.7493180759761</c:v>
                </c:pt>
                <c:pt idx="8">
                  <c:v>2919.2171310733329</c:v>
                </c:pt>
                <c:pt idx="9">
                  <c:v>3510.2588574686038</c:v>
                </c:pt>
                <c:pt idx="10">
                  <c:v>3845.9827526815302</c:v>
                </c:pt>
                <c:pt idx="11">
                  <c:v>3200.8402697580723</c:v>
                </c:pt>
                <c:pt idx="12">
                  <c:v>2460.5263623027026</c:v>
                </c:pt>
                <c:pt idx="13">
                  <c:v>2684.9690652166087</c:v>
                </c:pt>
                <c:pt idx="14">
                  <c:v>2692.5427850805186</c:v>
                </c:pt>
                <c:pt idx="15">
                  <c:v>2808.2738914612273</c:v>
                </c:pt>
                <c:pt idx="16">
                  <c:v>2983.732287079742</c:v>
                </c:pt>
                <c:pt idx="17">
                  <c:v>2672.293235849751</c:v>
                </c:pt>
                <c:pt idx="18">
                  <c:v>3063.5812588159047</c:v>
                </c:pt>
                <c:pt idx="19">
                  <c:v>2701.9275820668249</c:v>
                </c:pt>
                <c:pt idx="20">
                  <c:v>3058.265962646326</c:v>
                </c:pt>
                <c:pt idx="21">
                  <c:v>3441.1946090750866</c:v>
                </c:pt>
              </c:numCache>
            </c:numRef>
          </c:val>
          <c:extLst>
            <c:ext xmlns:c16="http://schemas.microsoft.com/office/drawing/2014/chart" uri="{C3380CC4-5D6E-409C-BE32-E72D297353CC}">
              <c16:uniqueId val="{00000000-A84F-4D0E-BC81-A4D04D93A35F}"/>
            </c:ext>
          </c:extLst>
        </c:ser>
        <c:ser>
          <c:idx val="1"/>
          <c:order val="1"/>
          <c:tx>
            <c:strRef>
              <c:f>'Hälso- och sjukvård 7'!$E$23</c:f>
              <c:strCache>
                <c:ptCount val="1"/>
                <c:pt idx="0">
                  <c:v>Specialiserad psykiatrisk vård</c:v>
                </c:pt>
              </c:strCache>
            </c:strRef>
          </c:tx>
          <c:spPr>
            <a:solidFill>
              <a:srgbClr val="5590B1"/>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7'!$C$24:$C$45</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7'!$E$24:$E$45</c:f>
              <c:numCache>
                <c:formatCode>#,##0</c:formatCode>
                <c:ptCount val="22"/>
                <c:pt idx="0">
                  <c:v>607.86290912587424</c:v>
                </c:pt>
                <c:pt idx="1">
                  <c:v>323.84897809955868</c:v>
                </c:pt>
                <c:pt idx="2">
                  <c:v>366.42496184047479</c:v>
                </c:pt>
                <c:pt idx="3">
                  <c:v>520.13665612062732</c:v>
                </c:pt>
                <c:pt idx="4">
                  <c:v>381.48543875510262</c:v>
                </c:pt>
                <c:pt idx="5">
                  <c:v>262.14878648096783</c:v>
                </c:pt>
                <c:pt idx="6">
                  <c:v>420.86500548758181</c:v>
                </c:pt>
                <c:pt idx="7">
                  <c:v>525.86321602022485</c:v>
                </c:pt>
                <c:pt idx="8">
                  <c:v>488.97872447439892</c:v>
                </c:pt>
                <c:pt idx="9">
                  <c:v>520.12328191308654</c:v>
                </c:pt>
                <c:pt idx="10">
                  <c:v>378.90054283915572</c:v>
                </c:pt>
                <c:pt idx="11">
                  <c:v>344.76140178720198</c:v>
                </c:pt>
                <c:pt idx="12">
                  <c:v>315.70072644360778</c:v>
                </c:pt>
                <c:pt idx="13">
                  <c:v>380.02833370958928</c:v>
                </c:pt>
                <c:pt idx="14">
                  <c:v>346.48428056476666</c:v>
                </c:pt>
                <c:pt idx="15">
                  <c:v>337.83144926931686</c:v>
                </c:pt>
                <c:pt idx="16">
                  <c:v>265.38597992361792</c:v>
                </c:pt>
                <c:pt idx="17">
                  <c:v>326.38190338330185</c:v>
                </c:pt>
                <c:pt idx="18">
                  <c:v>315.92390682779921</c:v>
                </c:pt>
                <c:pt idx="19">
                  <c:v>506.44967641805027</c:v>
                </c:pt>
                <c:pt idx="20">
                  <c:v>287.14735551691814</c:v>
                </c:pt>
                <c:pt idx="21">
                  <c:v>442.43091655069054</c:v>
                </c:pt>
              </c:numCache>
            </c:numRef>
          </c:val>
          <c:extLst>
            <c:ext xmlns:c16="http://schemas.microsoft.com/office/drawing/2014/chart" uri="{C3380CC4-5D6E-409C-BE32-E72D297353CC}">
              <c16:uniqueId val="{00000001-A84F-4D0E-BC81-A4D04D93A35F}"/>
            </c:ext>
          </c:extLst>
        </c:ser>
        <c:ser>
          <c:idx val="2"/>
          <c:order val="2"/>
          <c:tx>
            <c:strRef>
              <c:f>'Hälso- och sjukvård 7'!$F$23</c:f>
              <c:strCache>
                <c:ptCount val="1"/>
                <c:pt idx="0">
                  <c:v>Specialiserad somatisk vård</c:v>
                </c:pt>
              </c:strCache>
            </c:strRef>
          </c:tx>
          <c:spPr>
            <a:pattFill prst="dkUpDiag">
              <a:fgClr>
                <a:srgbClr val="FDDB93"/>
              </a:fgClr>
              <a:bgClr>
                <a:schemeClr val="bg1"/>
              </a:bgClr>
            </a:patt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7'!$C$24:$C$45</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7'!$F$24:$F$45</c:f>
              <c:numCache>
                <c:formatCode>#,##0</c:formatCode>
                <c:ptCount val="22"/>
                <c:pt idx="0">
                  <c:v>1965.2268613163099</c:v>
                </c:pt>
                <c:pt idx="1">
                  <c:v>1784.8061504554653</c:v>
                </c:pt>
                <c:pt idx="2">
                  <c:v>1567.2559543889299</c:v>
                </c:pt>
                <c:pt idx="3">
                  <c:v>1879.3727175816318</c:v>
                </c:pt>
                <c:pt idx="4">
                  <c:v>1638.1030656694338</c:v>
                </c:pt>
                <c:pt idx="5">
                  <c:v>1662.9240147728453</c:v>
                </c:pt>
                <c:pt idx="6">
                  <c:v>1758.7577740742247</c:v>
                </c:pt>
                <c:pt idx="7">
                  <c:v>2433.6371498902267</c:v>
                </c:pt>
                <c:pt idx="8">
                  <c:v>1670.7511819736444</c:v>
                </c:pt>
                <c:pt idx="9">
                  <c:v>1836.2347193191567</c:v>
                </c:pt>
                <c:pt idx="10">
                  <c:v>1590.2277073657453</c:v>
                </c:pt>
                <c:pt idx="11">
                  <c:v>1371.3013342035454</c:v>
                </c:pt>
                <c:pt idx="12">
                  <c:v>1563.4445092528765</c:v>
                </c:pt>
                <c:pt idx="13">
                  <c:v>1749.367726399754</c:v>
                </c:pt>
                <c:pt idx="14">
                  <c:v>1670.3591312725291</c:v>
                </c:pt>
                <c:pt idx="15">
                  <c:v>1614.4516748008175</c:v>
                </c:pt>
                <c:pt idx="16">
                  <c:v>1350.9192979527097</c:v>
                </c:pt>
                <c:pt idx="17">
                  <c:v>1625.8454165542171</c:v>
                </c:pt>
                <c:pt idx="18">
                  <c:v>1530.9366779764403</c:v>
                </c:pt>
                <c:pt idx="19">
                  <c:v>1761.6877507394067</c:v>
                </c:pt>
                <c:pt idx="20">
                  <c:v>1394.4169798168371</c:v>
                </c:pt>
                <c:pt idx="21">
                  <c:v>1705.8742429037809</c:v>
                </c:pt>
              </c:numCache>
            </c:numRef>
          </c:val>
          <c:extLst>
            <c:ext xmlns:c16="http://schemas.microsoft.com/office/drawing/2014/chart" uri="{C3380CC4-5D6E-409C-BE32-E72D297353CC}">
              <c16:uniqueId val="{00000002-A84F-4D0E-BC81-A4D04D93A35F}"/>
            </c:ext>
          </c:extLst>
        </c:ser>
        <c:ser>
          <c:idx val="3"/>
          <c:order val="3"/>
          <c:tx>
            <c:strRef>
              <c:f>'Hälso- och sjukvård 7'!$G$23</c:f>
              <c:strCache>
                <c:ptCount val="1"/>
                <c:pt idx="0">
                  <c:v>Övrig hälso- och sjukvård*</c:v>
                </c:pt>
              </c:strCache>
            </c:strRef>
          </c:tx>
          <c:spPr>
            <a:solidFill>
              <a:schemeClr val="accent1"/>
            </a:solidFill>
            <a:ln w="9525" cap="flat" cmpd="sng" algn="ctr">
              <a:solidFill>
                <a:sysClr val="windowText" lastClr="000000">
                  <a:lumMod val="100000"/>
                </a:sysClr>
              </a:solidFill>
              <a:prstDash val="solid"/>
              <a:round/>
              <a:headEnd type="none" w="med" len="med"/>
              <a:tailEnd type="none" w="med" len="med"/>
            </a:ln>
            <a:effectLst/>
          </c:spPr>
          <c:invertIfNegative val="0"/>
          <c:cat>
            <c:strRef>
              <c:f>'Hälso- och sjukvård 7'!$C$24:$C$45</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7'!$G$24:$G$45</c:f>
              <c:numCache>
                <c:formatCode>#,##0</c:formatCode>
                <c:ptCount val="22"/>
                <c:pt idx="0">
                  <c:v>65.382798423070341</c:v>
                </c:pt>
                <c:pt idx="1">
                  <c:v>109.12372487731531</c:v>
                </c:pt>
                <c:pt idx="2">
                  <c:v>68.907585479006414</c:v>
                </c:pt>
                <c:pt idx="4">
                  <c:v>157.87786635982576</c:v>
                </c:pt>
                <c:pt idx="5">
                  <c:v>116.41278928919279</c:v>
                </c:pt>
                <c:pt idx="7">
                  <c:v>90.030603419599501</c:v>
                </c:pt>
                <c:pt idx="9">
                  <c:v>112.76105995957782</c:v>
                </c:pt>
                <c:pt idx="10">
                  <c:v>81.811918704788155</c:v>
                </c:pt>
                <c:pt idx="11">
                  <c:v>101.24172428843151</c:v>
                </c:pt>
                <c:pt idx="13">
                  <c:v>92.297222576666243</c:v>
                </c:pt>
                <c:pt idx="14">
                  <c:v>52.514784892888457</c:v>
                </c:pt>
                <c:pt idx="15">
                  <c:v>67.843685257025257</c:v>
                </c:pt>
                <c:pt idx="17">
                  <c:v>86.173196921743255</c:v>
                </c:pt>
                <c:pt idx="18">
                  <c:v>51.862300331668635</c:v>
                </c:pt>
                <c:pt idx="19">
                  <c:v>118.81021406190519</c:v>
                </c:pt>
                <c:pt idx="20">
                  <c:v>62.584630669754098</c:v>
                </c:pt>
                <c:pt idx="21">
                  <c:v>77.466051403298579</c:v>
                </c:pt>
              </c:numCache>
            </c:numRef>
          </c:val>
          <c:extLst>
            <c:ext xmlns:c16="http://schemas.microsoft.com/office/drawing/2014/chart" uri="{C3380CC4-5D6E-409C-BE32-E72D297353CC}">
              <c16:uniqueId val="{00000003-A84F-4D0E-BC81-A4D04D93A35F}"/>
            </c:ext>
          </c:extLst>
        </c:ser>
        <c:dLbls>
          <c:showLegendKey val="0"/>
          <c:showVal val="0"/>
          <c:showCatName val="0"/>
          <c:showSerName val="0"/>
          <c:showPercent val="0"/>
          <c:showBubbleSize val="0"/>
        </c:dLbls>
        <c:gapWidth val="25"/>
        <c:overlap val="100"/>
        <c:axId val="847074472"/>
        <c:axId val="850509000"/>
        <c:extLst>
          <c:ext xmlns:c15="http://schemas.microsoft.com/office/drawing/2012/chart" uri="{02D57815-91ED-43cb-92C2-25804820EDAC}">
            <c15:filteredBarSeries>
              <c15:ser>
                <c:idx val="4"/>
                <c:order val="4"/>
                <c:tx>
                  <c:strRef>
                    <c:extLst>
                      <c:ext uri="{02D57815-91ED-43cb-92C2-25804820EDAC}">
                        <c15:formulaRef>
                          <c15:sqref>'Hälso- och sjukvård 7'!$H$23</c15:sqref>
                        </c15:formulaRef>
                      </c:ext>
                    </c:extLst>
                    <c:strCache>
                      <c:ptCount val="1"/>
                      <c:pt idx="0">
                        <c:v>Totalsumma</c:v>
                      </c:pt>
                    </c:strCache>
                  </c:strRef>
                </c:tx>
                <c:spPr>
                  <a:solidFill>
                    <a:schemeClr val="accent5"/>
                  </a:solidFill>
                  <a:ln>
                    <a:noFill/>
                  </a:ln>
                  <a:effectLst/>
                </c:spPr>
                <c:invertIfNegative val="0"/>
                <c:cat>
                  <c:strRef>
                    <c:extLst>
                      <c:ext uri="{02D57815-91ED-43cb-92C2-25804820EDAC}">
                        <c15:formulaRef>
                          <c15:sqref>'Hälso- och sjukvård 7'!$C$24:$C$45</c15:sqref>
                        </c15:formulaRef>
                      </c:ext>
                    </c:extLst>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extLst>
                      <c:ext uri="{02D57815-91ED-43cb-92C2-25804820EDAC}">
                        <c15:formulaRef>
                          <c15:sqref>'Hälso- och sjukvård 7'!$H$24:$H$45</c15:sqref>
                        </c15:formulaRef>
                      </c:ext>
                    </c:extLst>
                    <c:numCache>
                      <c:formatCode>#,##0</c:formatCode>
                      <c:ptCount val="22"/>
                      <c:pt idx="0">
                        <c:v>7154.7138574994042</c:v>
                      </c:pt>
                      <c:pt idx="1">
                        <c:v>6050.8040803925905</c:v>
                      </c:pt>
                      <c:pt idx="2">
                        <c:v>4754.8972782322035</c:v>
                      </c:pt>
                      <c:pt idx="3">
                        <c:v>5629.8661266637846</c:v>
                      </c:pt>
                      <c:pt idx="4">
                        <c:v>5240.4043724829453</c:v>
                      </c:pt>
                      <c:pt idx="5">
                        <c:v>4440.1447620177687</c:v>
                      </c:pt>
                      <c:pt idx="6">
                        <c:v>4841.4901833258809</c:v>
                      </c:pt>
                      <c:pt idx="7">
                        <c:v>5727.2802874060271</c:v>
                      </c:pt>
                      <c:pt idx="8">
                        <c:v>5078.9470375213768</c:v>
                      </c:pt>
                      <c:pt idx="9">
                        <c:v>5979.3779186604243</c:v>
                      </c:pt>
                      <c:pt idx="10">
                        <c:v>5896.9229215912192</c:v>
                      </c:pt>
                      <c:pt idx="11">
                        <c:v>5018.1447300372511</c:v>
                      </c:pt>
                      <c:pt idx="12">
                        <c:v>4339.6715979991868</c:v>
                      </c:pt>
                      <c:pt idx="13">
                        <c:v>4906.6623479026184</c:v>
                      </c:pt>
                      <c:pt idx="14">
                        <c:v>4761.9009818107024</c:v>
                      </c:pt>
                      <c:pt idx="15">
                        <c:v>4828.4007007883865</c:v>
                      </c:pt>
                      <c:pt idx="16">
                        <c:v>4600.0375649560701</c:v>
                      </c:pt>
                      <c:pt idx="17">
                        <c:v>4710.6937527090131</c:v>
                      </c:pt>
                      <c:pt idx="18">
                        <c:v>4962.3041439518129</c:v>
                      </c:pt>
                      <c:pt idx="19">
                        <c:v>5088.8752232861871</c:v>
                      </c:pt>
                      <c:pt idx="20">
                        <c:v>4802.414928649835</c:v>
                      </c:pt>
                      <c:pt idx="21">
                        <c:v>5666.9658199328569</c:v>
                      </c:pt>
                    </c:numCache>
                  </c:numRef>
                </c:val>
                <c:extLst>
                  <c:ext xmlns:c16="http://schemas.microsoft.com/office/drawing/2014/chart" uri="{C3380CC4-5D6E-409C-BE32-E72D297353CC}">
                    <c16:uniqueId val="{00000004-A84F-4D0E-BC81-A4D04D93A35F}"/>
                  </c:ext>
                </c:extLst>
              </c15:ser>
            </c15:filteredBarSeries>
          </c:ext>
        </c:extLst>
      </c:barChart>
      <c:lineChart>
        <c:grouping val="standard"/>
        <c:varyColors val="0"/>
        <c:ser>
          <c:idx val="5"/>
          <c:order val="5"/>
          <c:tx>
            <c:strRef>
              <c:f>'Hälso- och sjukvård 7'!$I$23</c:f>
              <c:strCache>
                <c:ptCount val="1"/>
                <c:pt idx="0">
                  <c:v>Riket</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15"/>
              <c:layout>
                <c:manualLayout>
                  <c:x val="-8.819444444444444E-3"/>
                  <c:y val="-5.9972222222222253E-2"/>
                </c:manualLayout>
              </c:layout>
              <c:spPr>
                <a:solidFill>
                  <a:schemeClr val="bg1"/>
                </a:solidFill>
                <a:ln>
                  <a:solidFill>
                    <a:schemeClr val="accent3"/>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A84F-4D0E-BC81-A4D04D93A35F}"/>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'Hälso- och sjukvård 7'!$C$24:$C$45</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'Hälso- och sjukvård 7'!$I$24:$I$45</c:f>
              <c:numCache>
                <c:formatCode>#,##0</c:formatCode>
                <c:ptCount val="22"/>
                <c:pt idx="0">
                  <c:v>5666.9658199328569</c:v>
                </c:pt>
                <c:pt idx="1">
                  <c:v>5666.9658199328569</c:v>
                </c:pt>
                <c:pt idx="2">
                  <c:v>5666.9658199328569</c:v>
                </c:pt>
                <c:pt idx="3">
                  <c:v>5666.9658199328569</c:v>
                </c:pt>
                <c:pt idx="4">
                  <c:v>5666.9658199328569</c:v>
                </c:pt>
                <c:pt idx="5">
                  <c:v>5666.9658199328569</c:v>
                </c:pt>
                <c:pt idx="6">
                  <c:v>5666.9658199328569</c:v>
                </c:pt>
                <c:pt idx="7">
                  <c:v>5666.9658199328569</c:v>
                </c:pt>
                <c:pt idx="8">
                  <c:v>5666.9658199328569</c:v>
                </c:pt>
                <c:pt idx="9">
                  <c:v>5666.9658199328569</c:v>
                </c:pt>
                <c:pt idx="10">
                  <c:v>5666.9658199328569</c:v>
                </c:pt>
                <c:pt idx="11">
                  <c:v>5666.9658199328569</c:v>
                </c:pt>
                <c:pt idx="12">
                  <c:v>5666.9658199328569</c:v>
                </c:pt>
                <c:pt idx="13">
                  <c:v>5666.9658199328569</c:v>
                </c:pt>
                <c:pt idx="14">
                  <c:v>5666.9658199328569</c:v>
                </c:pt>
                <c:pt idx="15">
                  <c:v>5666.9658199328569</c:v>
                </c:pt>
                <c:pt idx="16">
                  <c:v>5666.9658199328569</c:v>
                </c:pt>
                <c:pt idx="17">
                  <c:v>5666.9658199328569</c:v>
                </c:pt>
                <c:pt idx="18">
                  <c:v>5666.9658199328569</c:v>
                </c:pt>
                <c:pt idx="19">
                  <c:v>5666.9658199328569</c:v>
                </c:pt>
                <c:pt idx="20">
                  <c:v>5666.9658199328569</c:v>
                </c:pt>
                <c:pt idx="21">
                  <c:v>5666.9658199328569</c:v>
                </c:pt>
              </c:numCache>
            </c:numRef>
          </c:val>
          <c:smooth val="0"/>
          <c:extLst>
            <c:ext xmlns:c16="http://schemas.microsoft.com/office/drawing/2014/chart" uri="{C3380CC4-5D6E-409C-BE32-E72D297353CC}">
              <c16:uniqueId val="{00000005-A84F-4D0E-BC81-A4D04D93A35F}"/>
            </c:ext>
          </c:extLst>
        </c:ser>
        <c:dLbls>
          <c:showLegendKey val="0"/>
          <c:showVal val="0"/>
          <c:showCatName val="0"/>
          <c:showSerName val="0"/>
          <c:showPercent val="0"/>
          <c:showBubbleSize val="0"/>
        </c:dLbls>
        <c:marker val="1"/>
        <c:smooth val="0"/>
        <c:axId val="847074472"/>
        <c:axId val="850509000"/>
      </c:lineChart>
      <c:catAx>
        <c:axId val="847074472"/>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850509000"/>
        <c:crosses val="autoZero"/>
        <c:auto val="1"/>
        <c:lblAlgn val="ctr"/>
        <c:lblOffset val="100"/>
        <c:noMultiLvlLbl val="0"/>
      </c:catAx>
      <c:valAx>
        <c:axId val="850509000"/>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Besök per 1 000 inv.</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847074472"/>
        <c:crosses val="autoZero"/>
        <c:crossBetween val="between"/>
      </c:valAx>
      <c:spPr>
        <a:solidFill>
          <a:srgbClr val="F4F5F0">
            <a:lumMod val="100000"/>
          </a:srgbClr>
        </a:solidFill>
        <a:ln>
          <a:noFill/>
        </a:ln>
        <a:effectLst/>
      </c:spPr>
    </c:plotArea>
    <c:legend>
      <c:legendPos val="t"/>
      <c:legendEntry>
        <c:idx val="4"/>
        <c:delete val="1"/>
      </c:legendEntry>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'Hälso- och sjukvård 9'!$D$26</c:f>
              <c:strCache>
                <c:ptCount val="1"/>
                <c:pt idx="0">
                  <c:v>Läkare</c:v>
                </c:pt>
              </c:strCache>
            </c:strRef>
          </c:tx>
          <c:spPr>
            <a:ln w="19050" cap="rnd" cmpd="sng" algn="ctr">
              <a:solidFill>
                <a:srgbClr val="DA4215">
                  <a:lumMod val="100000"/>
                </a:srgbClr>
              </a:solidFill>
              <a:prstDash val="solid"/>
              <a:round/>
              <a:headEnd type="none" w="med" len="med"/>
              <a:tailEnd type="none" w="med" len="med"/>
            </a:ln>
            <a:effectLst/>
          </c:spPr>
          <c:marker>
            <c:symbol val="none"/>
          </c:marker>
          <c:cat>
            <c:strRef>
              <c:f>'Hälso- och sjukvård 9'!$C$27:$C$41</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'Hälso- och sjukvård 9'!$D$27:$D$41</c:f>
              <c:numCache>
                <c:formatCode>#,##0</c:formatCode>
                <c:ptCount val="15"/>
                <c:pt idx="0">
                  <c:v>25733564</c:v>
                </c:pt>
                <c:pt idx="1">
                  <c:v>25937979</c:v>
                </c:pt>
                <c:pt idx="2">
                  <c:v>26309399</c:v>
                </c:pt>
                <c:pt idx="3">
                  <c:v>26898638</c:v>
                </c:pt>
                <c:pt idx="4">
                  <c:v>27405476</c:v>
                </c:pt>
                <c:pt idx="5">
                  <c:v>28011051.016328037</c:v>
                </c:pt>
                <c:pt idx="6">
                  <c:v>28071721.289060283</c:v>
                </c:pt>
                <c:pt idx="7">
                  <c:v>28210037.66679642</c:v>
                </c:pt>
                <c:pt idx="8">
                  <c:v>28392807</c:v>
                </c:pt>
                <c:pt idx="9">
                  <c:v>28313870</c:v>
                </c:pt>
                <c:pt idx="10">
                  <c:v>28342506</c:v>
                </c:pt>
                <c:pt idx="11">
                  <c:v>27903782</c:v>
                </c:pt>
                <c:pt idx="12">
                  <c:v>27010002</c:v>
                </c:pt>
                <c:pt idx="13">
                  <c:v>27203244.266666666</c:v>
                </c:pt>
                <c:pt idx="14">
                  <c:v>22713118.600000001</c:v>
                </c:pt>
              </c:numCache>
            </c:numRef>
          </c:val>
          <c:smooth val="0"/>
          <c:extLst>
            <c:ext xmlns:c16="http://schemas.microsoft.com/office/drawing/2014/chart" uri="{C3380CC4-5D6E-409C-BE32-E72D297353CC}">
              <c16:uniqueId val="{00000000-C581-4D25-AA91-5D779EC39B34}"/>
            </c:ext>
          </c:extLst>
        </c:ser>
        <c:ser>
          <c:idx val="1"/>
          <c:order val="1"/>
          <c:tx>
            <c:strRef>
              <c:f>'Hälso- och sjukvård 9'!$E$26</c:f>
              <c:strCache>
                <c:ptCount val="1"/>
                <c:pt idx="0">
                  <c:v>Annan personal än läkare</c:v>
                </c:pt>
              </c:strCache>
            </c:strRef>
          </c:tx>
          <c:spPr>
            <a:ln w="19050" cap="rnd" cmpd="sng" algn="ctr">
              <a:solidFill>
                <a:srgbClr val="000000">
                  <a:lumMod val="100000"/>
                </a:srgbClr>
              </a:solidFill>
              <a:prstDash val="sysDash"/>
              <a:round/>
              <a:headEnd type="none" w="med" len="med"/>
              <a:tailEnd type="none" w="med" len="med"/>
            </a:ln>
            <a:effectLst/>
          </c:spPr>
          <c:marker>
            <c:symbol val="none"/>
          </c:marker>
          <c:cat>
            <c:strRef>
              <c:f>'Hälso- och sjukvård 9'!$C$27:$C$41</c:f>
              <c:strCache>
                <c:ptCount val="15"/>
                <c:pt idx="0">
                  <c:v>2006</c:v>
                </c:pt>
                <c:pt idx="1">
                  <c:v>2007</c:v>
                </c:pt>
                <c:pt idx="2">
                  <c:v>2008</c:v>
                </c:pt>
                <c:pt idx="3">
                  <c:v>2009</c:v>
                </c:pt>
                <c:pt idx="4">
                  <c:v>2010</c:v>
                </c:pt>
                <c:pt idx="5">
                  <c:v>2011</c:v>
                </c:pt>
                <c:pt idx="6">
                  <c:v>2012</c:v>
                </c:pt>
                <c:pt idx="7">
                  <c:v>2013</c:v>
                </c:pt>
                <c:pt idx="8">
                  <c:v>2014</c:v>
                </c:pt>
                <c:pt idx="9">
                  <c:v>2015</c:v>
                </c:pt>
                <c:pt idx="10">
                  <c:v>2016</c:v>
                </c:pt>
                <c:pt idx="11">
                  <c:v>2017</c:v>
                </c:pt>
                <c:pt idx="12">
                  <c:v>2018</c:v>
                </c:pt>
                <c:pt idx="13">
                  <c:v>2019</c:v>
                </c:pt>
                <c:pt idx="14">
                  <c:v>2020</c:v>
                </c:pt>
              </c:strCache>
            </c:strRef>
          </c:cat>
          <c:val>
            <c:numRef>
              <c:f>'Hälso- och sjukvård 9'!$E$27:$E$41</c:f>
              <c:numCache>
                <c:formatCode>#,##0</c:formatCode>
                <c:ptCount val="15"/>
                <c:pt idx="0">
                  <c:v>34060601</c:v>
                </c:pt>
                <c:pt idx="1">
                  <c:v>34704665</c:v>
                </c:pt>
                <c:pt idx="2">
                  <c:v>35379314</c:v>
                </c:pt>
                <c:pt idx="3">
                  <c:v>36292163.808834985</c:v>
                </c:pt>
                <c:pt idx="4">
                  <c:v>36401487</c:v>
                </c:pt>
                <c:pt idx="5">
                  <c:v>37162271.526529104</c:v>
                </c:pt>
                <c:pt idx="6">
                  <c:v>37719263.139511146</c:v>
                </c:pt>
                <c:pt idx="7">
                  <c:v>37767384.333203584</c:v>
                </c:pt>
                <c:pt idx="8">
                  <c:v>38667145</c:v>
                </c:pt>
                <c:pt idx="9">
                  <c:v>39877139</c:v>
                </c:pt>
                <c:pt idx="10">
                  <c:v>40593424</c:v>
                </c:pt>
                <c:pt idx="11">
                  <c:v>41025025</c:v>
                </c:pt>
                <c:pt idx="12">
                  <c:v>41616375</c:v>
                </c:pt>
                <c:pt idx="13">
                  <c:v>42634834.399999999</c:v>
                </c:pt>
                <c:pt idx="14">
                  <c:v>36105991.399999999</c:v>
                </c:pt>
              </c:numCache>
            </c:numRef>
          </c:val>
          <c:smooth val="0"/>
          <c:extLst>
            <c:ext xmlns:c16="http://schemas.microsoft.com/office/drawing/2014/chart" uri="{C3380CC4-5D6E-409C-BE32-E72D297353CC}">
              <c16:uniqueId val="{00000001-C581-4D25-AA91-5D779EC39B34}"/>
            </c:ext>
          </c:extLst>
        </c:ser>
        <c:dLbls>
          <c:showLegendKey val="0"/>
          <c:showVal val="0"/>
          <c:showCatName val="0"/>
          <c:showSerName val="0"/>
          <c:showPercent val="0"/>
          <c:showBubbleSize val="0"/>
        </c:dLbls>
        <c:smooth val="0"/>
        <c:axId val="1311980512"/>
        <c:axId val="1311981496"/>
      </c:lineChart>
      <c:catAx>
        <c:axId val="1311980512"/>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11981496"/>
        <c:crosses val="autoZero"/>
        <c:auto val="1"/>
        <c:lblAlgn val="ctr"/>
        <c:lblOffset val="100"/>
        <c:noMultiLvlLbl val="0"/>
      </c:catAx>
      <c:valAx>
        <c:axId val="1311981496"/>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Besök</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11980512"/>
        <c:crosses val="autoZero"/>
        <c:crossBetween val="between"/>
      </c:valAx>
      <c:spPr>
        <a:solidFill>
          <a:srgbClr val="F4F5F0">
            <a:lumMod val="100000"/>
          </a:srgbClr>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'Primärvård 3'!$D$25</c:f>
              <c:strCache>
                <c:ptCount val="1"/>
                <c:pt idx="0">
                  <c:v>2019</c:v>
                </c:pt>
              </c:strCache>
            </c:strRef>
          </c:tx>
          <c:spPr>
            <a:pattFill prst="dkUpDiag">
              <a:fgClr>
                <a:schemeClr val="accent3"/>
              </a:fgClr>
              <a:bgClr>
                <a:schemeClr val="bg1">
                  <a:lumMod val="95000"/>
                </a:schemeClr>
              </a:bgClr>
            </a:pattFill>
            <a:ln w="9525" cap="flat" cmpd="sng" algn="ctr">
              <a:noFill/>
              <a:prstDash val="solid"/>
              <a:round/>
              <a:headEnd type="none" w="med" len="med"/>
              <a:tailEnd type="none" w="med" len="med"/>
            </a:ln>
            <a:effectLst/>
          </c:spPr>
          <c:invertIfNegative val="0"/>
          <c:cat>
            <c:strRef>
              <c:f>'Primärvård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'Primärvård 3'!$D$26:$D$47</c:f>
              <c:numCache>
                <c:formatCode>"kr"#,##0_);\("kr"#,##0\)</c:formatCode>
                <c:ptCount val="22"/>
                <c:pt idx="0">
                  <c:v>5086.0698478512086</c:v>
                </c:pt>
                <c:pt idx="1">
                  <c:v>4203.662633270179</c:v>
                </c:pt>
                <c:pt idx="2">
                  <c:v>5310.2103918800831</c:v>
                </c:pt>
                <c:pt idx="3">
                  <c:v>4327.8660350594537</c:v>
                </c:pt>
                <c:pt idx="4">
                  <c:v>4530.3580702917225</c:v>
                </c:pt>
                <c:pt idx="5">
                  <c:v>4462.2249576857976</c:v>
                </c:pt>
                <c:pt idx="6">
                  <c:v>5048.1164899815021</c:v>
                </c:pt>
                <c:pt idx="7">
                  <c:v>4289.1130248299432</c:v>
                </c:pt>
                <c:pt idx="8">
                  <c:v>4755.460321040563</c:v>
                </c:pt>
                <c:pt idx="9">
                  <c:v>4277.7043252111689</c:v>
                </c:pt>
                <c:pt idx="10">
                  <c:v>4546.9761886517217</c:v>
                </c:pt>
                <c:pt idx="11">
                  <c:v>5108.6972999445798</c:v>
                </c:pt>
                <c:pt idx="12">
                  <c:v>4581.9258252069658</c:v>
                </c:pt>
                <c:pt idx="13">
                  <c:v>4803.0708157674571</c:v>
                </c:pt>
                <c:pt idx="14">
                  <c:v>4720.0420526020052</c:v>
                </c:pt>
                <c:pt idx="15">
                  <c:v>4881.1318002819771</c:v>
                </c:pt>
                <c:pt idx="16">
                  <c:v>5247.3710949189581</c:v>
                </c:pt>
                <c:pt idx="17">
                  <c:v>4536.4320737567614</c:v>
                </c:pt>
                <c:pt idx="18">
                  <c:v>5154.1532666088224</c:v>
                </c:pt>
                <c:pt idx="19">
                  <c:v>4703.4585038419646</c:v>
                </c:pt>
                <c:pt idx="20">
                  <c:v>5362.0053340157465</c:v>
                </c:pt>
                <c:pt idx="21">
                  <c:v>4813.003933584353</c:v>
                </c:pt>
              </c:numCache>
            </c:numRef>
          </c:val>
          <c:extLst>
            <c:ext xmlns:c16="http://schemas.microsoft.com/office/drawing/2014/chart" uri="{C3380CC4-5D6E-409C-BE32-E72D297353CC}">
              <c16:uniqueId val="{00000000-0D28-4753-BDDF-12B814FD2ACB}"/>
            </c:ext>
          </c:extLst>
        </c:ser>
        <c:ser>
          <c:idx val="1"/>
          <c:order val="1"/>
          <c:tx>
            <c:strRef>
              <c:f>'Primärvård 3'!$E$25</c:f>
              <c:strCache>
                <c:ptCount val="1"/>
                <c:pt idx="0">
                  <c:v>2020</c:v>
                </c:pt>
              </c:strCache>
            </c:strRef>
          </c:tx>
          <c:spPr>
            <a:solidFill>
              <a:schemeClr val="accent1"/>
            </a:solidFill>
            <a:ln w="9525" cap="flat" cmpd="sng" algn="ctr">
              <a:solidFill>
                <a:sysClr val="windowText" lastClr="000000">
                  <a:lumMod val="100000"/>
                </a:sysClr>
              </a:solidFill>
              <a:prstDash val="solid"/>
              <a:round/>
              <a:headEnd type="none" w="med" len="med"/>
              <a:tailEnd type="none" w="med" len="med"/>
            </a:ln>
            <a:effectLst/>
          </c:spPr>
          <c:invertIfNegative val="0"/>
          <c:dPt>
            <c:idx val="21"/>
            <c:invertIfNegative val="0"/>
            <c:bubble3D val="0"/>
            <c:spPr>
              <a:solidFill>
                <a:schemeClr val="accent1">
                  <a:lumMod val="75000"/>
                </a:schemeClr>
              </a:solidFill>
              <a:ln w="9525" cap="flat" cmpd="sng" algn="ctr">
                <a:solidFill>
                  <a:sysClr val="windowText" lastClr="000000">
                    <a:lumMod val="100000"/>
                  </a:sysClr>
                </a:solidFill>
                <a:prstDash val="solid"/>
                <a:round/>
                <a:headEnd type="none" w="med" len="med"/>
                <a:tailEnd type="none" w="med" len="med"/>
              </a:ln>
              <a:effectLst/>
            </c:spPr>
            <c:extLst>
              <c:ext xmlns:c16="http://schemas.microsoft.com/office/drawing/2014/chart" uri="{C3380CC4-5D6E-409C-BE32-E72D297353CC}">
                <c16:uniqueId val="{00000005-0D28-4753-BDDF-12B814FD2ACB}"/>
              </c:ext>
            </c:extLst>
          </c:dPt>
          <c:cat>
            <c:strRef>
              <c:f>'Primärvård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'Primärvård 3'!$E$26:$E$47</c:f>
              <c:numCache>
                <c:formatCode>"kr"#,##0_);\("kr"#,##0\)</c:formatCode>
                <c:ptCount val="22"/>
                <c:pt idx="0">
                  <c:v>5130.7183673619029</c:v>
                </c:pt>
                <c:pt idx="1">
                  <c:v>4920.2613840584563</c:v>
                </c:pt>
                <c:pt idx="2">
                  <c:v>4679.3430883664378</c:v>
                </c:pt>
                <c:pt idx="3">
                  <c:v>4494.6249450078994</c:v>
                </c:pt>
                <c:pt idx="4">
                  <c:v>4647.9499709898346</c:v>
                </c:pt>
                <c:pt idx="5">
                  <c:v>4296.3863880195586</c:v>
                </c:pt>
                <c:pt idx="6">
                  <c:v>5385.9599203284424</c:v>
                </c:pt>
                <c:pt idx="7">
                  <c:v>4540.6160601423726</c:v>
                </c:pt>
                <c:pt idx="8">
                  <c:v>4980.0070415451164</c:v>
                </c:pt>
                <c:pt idx="9">
                  <c:v>4410.9962463191696</c:v>
                </c:pt>
                <c:pt idx="10">
                  <c:v>4679.5290048998068</c:v>
                </c:pt>
                <c:pt idx="11">
                  <c:v>5406.1017216013743</c:v>
                </c:pt>
                <c:pt idx="12">
                  <c:v>4644.997083620553</c:v>
                </c:pt>
                <c:pt idx="13">
                  <c:v>4547.789414447574</c:v>
                </c:pt>
                <c:pt idx="14">
                  <c:v>4701.5778971714763</c:v>
                </c:pt>
                <c:pt idx="15">
                  <c:v>4614.2187738984139</c:v>
                </c:pt>
                <c:pt idx="16">
                  <c:v>5652.1345938463037</c:v>
                </c:pt>
                <c:pt idx="17">
                  <c:v>4254.2751294192694</c:v>
                </c:pt>
                <c:pt idx="18">
                  <c:v>5310.2242409468181</c:v>
                </c:pt>
                <c:pt idx="19">
                  <c:v>4573.8212014004803</c:v>
                </c:pt>
                <c:pt idx="20">
                  <c:v>5111.8927624251846</c:v>
                </c:pt>
                <c:pt idx="21">
                  <c:v>4908.0907972101122</c:v>
                </c:pt>
              </c:numCache>
            </c:numRef>
          </c:val>
          <c:extLst>
            <c:ext xmlns:c16="http://schemas.microsoft.com/office/drawing/2014/chart" uri="{C3380CC4-5D6E-409C-BE32-E72D297353CC}">
              <c16:uniqueId val="{00000001-0D28-4753-BDDF-12B814FD2ACB}"/>
            </c:ext>
          </c:extLst>
        </c:ser>
        <c:dLbls>
          <c:showLegendKey val="0"/>
          <c:showVal val="0"/>
          <c:showCatName val="0"/>
          <c:showSerName val="0"/>
          <c:showPercent val="0"/>
          <c:showBubbleSize val="0"/>
        </c:dLbls>
        <c:gapWidth val="25"/>
        <c:overlap val="25"/>
        <c:axId val="1366994928"/>
        <c:axId val="1366998536"/>
      </c:barChart>
      <c:lineChart>
        <c:grouping val="standard"/>
        <c:varyColors val="0"/>
        <c:ser>
          <c:idx val="2"/>
          <c:order val="2"/>
          <c:tx>
            <c:strRef>
              <c:f>'Primärvård 3'!$F$25</c:f>
              <c:strCache>
                <c:ptCount val="1"/>
                <c:pt idx="0">
                  <c:v>Riket 2020</c:v>
                </c:pt>
              </c:strCache>
            </c:strRef>
          </c:tx>
          <c:spPr>
            <a:ln w="9525" cap="flat" cmpd="sng" algn="ctr">
              <a:solidFill>
                <a:sysClr val="windowText" lastClr="000000">
                  <a:lumMod val="100000"/>
                </a:sysClr>
              </a:solidFill>
              <a:prstDash val="solid"/>
              <a:round/>
              <a:headEnd type="none" w="med" len="med"/>
              <a:tailEnd type="none" w="med" len="med"/>
            </a:ln>
            <a:effectLst/>
          </c:spPr>
          <c:marker>
            <c:symbol val="none"/>
          </c:marker>
          <c:dLbls>
            <c:dLbl>
              <c:idx val="9"/>
              <c:layout>
                <c:manualLayout>
                  <c:x val="-6.7615740740740796E-2"/>
                  <c:y val="-8.1138888888888885E-2"/>
                </c:manualLayout>
              </c:layout>
              <c:spPr>
                <a:solidFill>
                  <a:schemeClr val="bg1"/>
                </a:solidFill>
                <a:ln>
                  <a:solidFill>
                    <a:schemeClr val="accent3"/>
                  </a:solid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0D28-4753-BDDF-12B814FD2ACB}"/>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a:ea typeface="Arial"/>
                    <a:cs typeface="Arial"/>
                  </a:defRPr>
                </a:pPr>
                <a:endParaRPr lang="sv-SE"/>
              </a:p>
            </c:txPr>
            <c:showLegendKey val="0"/>
            <c:showVal val="0"/>
            <c:showCatName val="0"/>
            <c:showSerName val="0"/>
            <c:showPercent val="0"/>
            <c:showBubbleSize val="0"/>
            <c:separator>
</c:separator>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'Primärvård 3'!$C$26:$C$47</c:f>
              <c:strCache>
                <c:ptCount val="22"/>
                <c:pt idx="0">
                  <c:v>Stockholm</c:v>
                </c:pt>
                <c:pt idx="1">
                  <c:v>Uppsala</c:v>
                </c:pt>
                <c:pt idx="2">
                  <c:v>Sörmland</c:v>
                </c:pt>
                <c:pt idx="3">
                  <c:v>Östergötland</c:v>
                </c:pt>
                <c:pt idx="4">
                  <c:v>Jönköping</c:v>
                </c:pt>
                <c:pt idx="5">
                  <c:v>Kronoberg</c:v>
                </c:pt>
                <c:pt idx="6">
                  <c:v>Kalmar</c:v>
                </c:pt>
                <c:pt idx="7">
                  <c:v>Gotland</c:v>
                </c:pt>
                <c:pt idx="8">
                  <c:v>Blekinge</c:v>
                </c:pt>
                <c:pt idx="9">
                  <c:v>Skåne</c:v>
                </c:pt>
                <c:pt idx="10">
                  <c:v>Halland</c:v>
                </c:pt>
                <c:pt idx="11">
                  <c:v>Västra Götaland</c:v>
                </c:pt>
                <c:pt idx="12">
                  <c:v>Värmland</c:v>
                </c:pt>
                <c:pt idx="13">
                  <c:v>Örebro</c:v>
                </c:pt>
                <c:pt idx="14">
                  <c:v>Västmanland</c:v>
                </c:pt>
                <c:pt idx="15">
                  <c:v>Dalarna</c:v>
                </c:pt>
                <c:pt idx="16">
                  <c:v>Gävleborg</c:v>
                </c:pt>
                <c:pt idx="17">
                  <c:v>Västernorrland</c:v>
                </c:pt>
                <c:pt idx="18">
                  <c:v>Jämtland Härjedalen</c:v>
                </c:pt>
                <c:pt idx="19">
                  <c:v>Västerbotten</c:v>
                </c:pt>
                <c:pt idx="20">
                  <c:v>Norrbotten</c:v>
                </c:pt>
                <c:pt idx="21">
                  <c:v>Riket</c:v>
                </c:pt>
              </c:strCache>
            </c:strRef>
          </c:cat>
          <c:val>
            <c:numRef>
              <c:f>'Primärvård 3'!$F$26:$F$47</c:f>
              <c:numCache>
                <c:formatCode>"kr"#,##0_);\("kr"#,##0\)</c:formatCode>
                <c:ptCount val="22"/>
                <c:pt idx="0">
                  <c:v>4908.0907972101122</c:v>
                </c:pt>
                <c:pt idx="1">
                  <c:v>4908.0907972101122</c:v>
                </c:pt>
                <c:pt idx="2">
                  <c:v>4908.0907972101122</c:v>
                </c:pt>
                <c:pt idx="3">
                  <c:v>4908.0907972101122</c:v>
                </c:pt>
                <c:pt idx="4">
                  <c:v>4908.0907972101122</c:v>
                </c:pt>
                <c:pt idx="5">
                  <c:v>4908.0907972101122</c:v>
                </c:pt>
                <c:pt idx="6">
                  <c:v>4908.0907972101122</c:v>
                </c:pt>
                <c:pt idx="7">
                  <c:v>4908.0907972101122</c:v>
                </c:pt>
                <c:pt idx="8">
                  <c:v>4908.0907972101122</c:v>
                </c:pt>
                <c:pt idx="9">
                  <c:v>4908.0907972101122</c:v>
                </c:pt>
                <c:pt idx="10">
                  <c:v>4908.0907972101122</c:v>
                </c:pt>
                <c:pt idx="11">
                  <c:v>4908.0907972101122</c:v>
                </c:pt>
                <c:pt idx="12">
                  <c:v>4908.0907972101122</c:v>
                </c:pt>
                <c:pt idx="13">
                  <c:v>4908.0907972101122</c:v>
                </c:pt>
                <c:pt idx="14">
                  <c:v>4908.0907972101122</c:v>
                </c:pt>
                <c:pt idx="15">
                  <c:v>4908.0907972101122</c:v>
                </c:pt>
                <c:pt idx="16">
                  <c:v>4908.0907972101122</c:v>
                </c:pt>
                <c:pt idx="17">
                  <c:v>4908.0907972101122</c:v>
                </c:pt>
                <c:pt idx="18">
                  <c:v>4908.0907972101122</c:v>
                </c:pt>
                <c:pt idx="19">
                  <c:v>4908.0907972101122</c:v>
                </c:pt>
                <c:pt idx="20">
                  <c:v>4908.0907972101122</c:v>
                </c:pt>
                <c:pt idx="21">
                  <c:v>4908.0907972101122</c:v>
                </c:pt>
              </c:numCache>
            </c:numRef>
          </c:val>
          <c:smooth val="0"/>
          <c:extLst>
            <c:ext xmlns:c16="http://schemas.microsoft.com/office/drawing/2014/chart" uri="{C3380CC4-5D6E-409C-BE32-E72D297353CC}">
              <c16:uniqueId val="{00000002-0D28-4753-BDDF-12B814FD2ACB}"/>
            </c:ext>
          </c:extLst>
        </c:ser>
        <c:dLbls>
          <c:showLegendKey val="0"/>
          <c:showVal val="0"/>
          <c:showCatName val="0"/>
          <c:showSerName val="0"/>
          <c:showPercent val="0"/>
          <c:showBubbleSize val="0"/>
        </c:dLbls>
        <c:marker val="1"/>
        <c:smooth val="0"/>
        <c:axId val="1366994928"/>
        <c:axId val="1366998536"/>
      </c:lineChart>
      <c:catAx>
        <c:axId val="1366994928"/>
        <c:scaling>
          <c:orientation val="minMax"/>
        </c:scaling>
        <c:delete val="0"/>
        <c:axPos val="b"/>
        <c:majorGridlines>
          <c:spPr>
            <a:ln w="9525" cap="flat" cmpd="sng" algn="ctr">
              <a:solidFill>
                <a:srgbClr val="FFFFFF">
                  <a:lumMod val="100000"/>
                </a:srgbClr>
              </a:solidFill>
              <a:prstDash val="solid"/>
              <a:round/>
              <a:headEnd type="none" w="med" len="med"/>
              <a:tailEnd type="none" w="med" len="med"/>
            </a:ln>
            <a:effectLst/>
          </c:spPr>
        </c:majorGridlines>
        <c:numFmt formatCode="General"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66998536"/>
        <c:crosses val="autoZero"/>
        <c:auto val="1"/>
        <c:lblAlgn val="ctr"/>
        <c:lblOffset val="100"/>
        <c:noMultiLvlLbl val="0"/>
      </c:catAx>
      <c:valAx>
        <c:axId val="1366998536"/>
        <c:scaling>
          <c:orientation val="minMax"/>
        </c:scaling>
        <c:delete val="0"/>
        <c:axPos val="l"/>
        <c:majorGridlines>
          <c:spPr>
            <a:ln w="12700" cap="flat" cmpd="sng" algn="ctr">
              <a:solidFill>
                <a:srgbClr val="FFFFFF">
                  <a:lumMod val="100000"/>
                </a:srgbClr>
              </a:solidFill>
              <a:prstDash val="solid"/>
              <a:round/>
              <a:headEnd type="none" w="med" len="med"/>
              <a:tailEnd type="none" w="med" len="med"/>
            </a:ln>
            <a:effectLst/>
          </c:spPr>
        </c:majorGridlines>
        <c:title>
          <c:tx>
            <c:rich>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r>
                  <a:rPr lang="en-US"/>
                  <a:t>Nettokostnad per invånare</a:t>
                </a:r>
              </a:p>
            </c:rich>
          </c:tx>
          <c:overlay val="0"/>
          <c:spPr>
            <a:noFill/>
            <a:ln>
              <a:noFill/>
            </a:ln>
            <a:effectLst/>
          </c:spPr>
          <c:txPr>
            <a:bodyPr rot="-54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title>
        <c:numFmt formatCode="&quot;kr&quot;#,##0_);\(&quot;kr&quot;#,##0\)" sourceLinked="1"/>
        <c:majorTickMark val="none"/>
        <c:minorTickMark val="none"/>
        <c:tickLblPos val="nextTo"/>
        <c:spPr>
          <a:noFill/>
          <a:ln w="9525" cap="flat" cmpd="sng" algn="ctr">
            <a:solidFill>
              <a:srgbClr val="000000">
                <a:lumMod val="100000"/>
              </a:srgbClr>
            </a:solidFill>
            <a:prstDash val="solid"/>
            <a:round/>
            <a:headEnd type="none" w="med" len="med"/>
            <a:tailEnd type="none" w="med" len="me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crossAx val="1366994928"/>
        <c:crosses val="autoZero"/>
        <c:crossBetween val="between"/>
      </c:valAx>
      <c:spPr>
        <a:solidFill>
          <a:srgbClr val="F4F5F0">
            <a:lumMod val="100000"/>
          </a:srgbClr>
        </a:solidFill>
        <a:ln>
          <a:noFill/>
        </a:ln>
        <a:effectLst/>
      </c:spPr>
    </c:plotArea>
    <c:legend>
      <c:legendPos val="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a:ea typeface="Arial"/>
              <a:cs typeface="Arial"/>
            </a:defRPr>
          </a:pPr>
          <a:endParaRPr lang="sv-S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rgbClr val="FFFFFF"/>
    </a:solidFill>
    <a:ln w="9525" cap="flat" cmpd="sng" algn="ctr">
      <a:noFill/>
      <a:round/>
    </a:ln>
    <a:effectLst/>
    <a:extLs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sz="800">
          <a:latin typeface="Arial"/>
          <a:ea typeface="Arial"/>
          <a:cs typeface="Arial"/>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iagrams/_rels/data2.xml.rels><?xml version="1.0" encoding="UTF-8" standalone="yes"?>
<Relationships xmlns="http://schemas.openxmlformats.org/package/2006/relationships"><Relationship Id="rId8" Type="http://schemas.openxmlformats.org/officeDocument/2006/relationships/hyperlink" Target="https://termbank.socialstyrelsen.se/?TermId=232&amp;SrcLang=sv" TargetMode="External"/><Relationship Id="rId3" Type="http://schemas.openxmlformats.org/officeDocument/2006/relationships/hyperlink" Target="https://termbank.socialstyrelsen.se/?TermId=254&amp;SrcLang=sv" TargetMode="External"/><Relationship Id="rId7" Type="http://schemas.openxmlformats.org/officeDocument/2006/relationships/hyperlink" Target="https://termbank.socialstyrelsen.se/?TermId=780&amp;SrcLang=sv" TargetMode="External"/><Relationship Id="rId2" Type="http://schemas.openxmlformats.org/officeDocument/2006/relationships/hyperlink" Target="https://termbank.socialstyrelsen.se/?TermId=777&amp;SrcLang=sv" TargetMode="External"/><Relationship Id="rId1" Type="http://schemas.openxmlformats.org/officeDocument/2006/relationships/hyperlink" Target="https://termbank.socialstyrelsen.se/?TermId=1&amp;SrcLang=sv" TargetMode="External"/><Relationship Id="rId6" Type="http://schemas.openxmlformats.org/officeDocument/2006/relationships/hyperlink" Target="https://termbank.socialstyrelsen.se/diagram.php?dbg=c3NzZQ==&amp;Diagram=VsOlcmRrb250YWt0ZXI=" TargetMode="External"/><Relationship Id="rId5" Type="http://schemas.openxmlformats.org/officeDocument/2006/relationships/hyperlink" Target="https://termbank.socialstyrelsen.se/?TermId=238&amp;SrcLang=sv" TargetMode="External"/><Relationship Id="rId10" Type="http://schemas.openxmlformats.org/officeDocument/2006/relationships/hyperlink" Target="https://termbank.socialstyrelsen.se/?TermId=241&amp;SrcLang=sv" TargetMode="External"/><Relationship Id="rId4" Type="http://schemas.openxmlformats.org/officeDocument/2006/relationships/hyperlink" Target="https://termbank.socialstyrelsen.se/?TermId=259&amp;SrcLang=sv" TargetMode="External"/><Relationship Id="rId9" Type="http://schemas.openxmlformats.org/officeDocument/2006/relationships/hyperlink" Target="https://termbank.socialstyrelsen.se/?TermId=237&amp;SrcLang=sv" TargetMode="External"/></Relationships>
</file>

<file path=xl/diagrams/colors1.xml><?xml version="1.0" encoding="utf-8"?>
<dgm:colorsDef xmlns:dgm="http://schemas.openxmlformats.org/drawingml/2006/diagram" xmlns:a="http://schemas.openxmlformats.org/drawingml/2006/main" uniqueId="urn:microsoft.com/office/officeart/2005/8/colors/colorful3">
  <dgm:title val=""/>
  <dgm:desc val=""/>
  <dgm:catLst>
    <dgm:cat type="colorful" pri="10300"/>
  </dgm:catLst>
  <dgm:styleLbl name="node0">
    <dgm:fillClrLst meth="repeat">
      <a:schemeClr val="accent2"/>
    </dgm:fillClrLst>
    <dgm:linClrLst meth="repeat">
      <a:schemeClr val="lt1"/>
    </dgm:linClrLst>
    <dgm:effectClrLst/>
    <dgm:txLinClrLst/>
    <dgm:txFillClrLst/>
    <dgm:txEffectClrLst/>
  </dgm:styleLbl>
  <dgm:styleLbl name="node1">
    <dgm:fillClrLst>
      <a:schemeClr val="accent3"/>
      <a:schemeClr val="accent4"/>
    </dgm:fillClrLst>
    <dgm:linClrLst meth="repeat">
      <a:schemeClr val="lt1"/>
    </dgm:linClrLst>
    <dgm:effectClrLst/>
    <dgm:txLinClrLst/>
    <dgm:txFillClrLst/>
    <dgm:txEffectClrLst/>
  </dgm:styleLbl>
  <dgm:styleLbl name="alignNode1">
    <dgm:fillClrLst>
      <a:schemeClr val="accent3"/>
      <a:schemeClr val="accent4"/>
    </dgm:fillClrLst>
    <dgm:linClrLst>
      <a:schemeClr val="accent3"/>
      <a:schemeClr val="accent4"/>
    </dgm:linClrLst>
    <dgm:effectClrLst/>
    <dgm:txLinClrLst/>
    <dgm:txFillClrLst/>
    <dgm:txEffectClrLst/>
  </dgm:styleLbl>
  <dgm:styleLbl name="lnNode1">
    <dgm:fillClrLst>
      <a:schemeClr val="accent3"/>
      <a:schemeClr val="accent4"/>
    </dgm:fillClrLst>
    <dgm:linClrLst meth="repeat">
      <a:schemeClr val="lt1"/>
    </dgm:linClrLst>
    <dgm:effectClrLst/>
    <dgm:txLinClrLst/>
    <dgm:txFillClrLst/>
    <dgm:txEffectClrLst/>
  </dgm:styleLbl>
  <dgm:styleLbl name="vennNode1">
    <dgm:fillClrLst>
      <a:schemeClr val="accent3">
        <a:alpha val="50000"/>
      </a:schemeClr>
      <a:schemeClr val="accent4">
        <a:alpha val="50000"/>
      </a:schemeClr>
    </dgm:fillClrLst>
    <dgm:linClrLst meth="repeat">
      <a:schemeClr val="lt1"/>
    </dgm:linClrLst>
    <dgm:effectClrLst/>
    <dgm:txLinClrLst/>
    <dgm:txFillClrLst/>
    <dgm:txEffectClrLst/>
  </dgm:styleLbl>
  <dgm:styleLbl name="node2">
    <dgm:fillClrLst>
      <a:schemeClr val="accent4"/>
    </dgm:fillClrLst>
    <dgm:linClrLst meth="repeat">
      <a:schemeClr val="lt1"/>
    </dgm:linClrLst>
    <dgm:effectClrLst/>
    <dgm:txLinClrLst/>
    <dgm:txFillClrLst/>
    <dgm:txEffectClrLst/>
  </dgm:styleLbl>
  <dgm:styleLbl name="node3">
    <dgm:fillClrLst>
      <a:schemeClr val="accent5"/>
    </dgm:fillClrLst>
    <dgm:linClrLst meth="repeat">
      <a:schemeClr val="lt1"/>
    </dgm:linClrLst>
    <dgm:effectClrLst/>
    <dgm:txLinClrLst/>
    <dgm:txFillClrLst/>
    <dgm:txEffectClrLst/>
  </dgm:styleLbl>
  <dgm:styleLbl name="node4">
    <dgm:fillClrLst>
      <a:schemeClr val="accent6"/>
    </dgm:fillClrLst>
    <dgm:linClrLst meth="repeat">
      <a:schemeClr val="lt1"/>
    </dgm:linClrLst>
    <dgm:effectClrLst/>
    <dgm:txLinClrLst/>
    <dgm:txFillClrLst/>
    <dgm:txEffectClrLst/>
  </dgm:styleLbl>
  <dgm:styleLbl name="fgImgPlace1">
    <dgm:fillClrLst>
      <a:schemeClr val="accent3">
        <a:tint val="50000"/>
      </a:schemeClr>
      <a:schemeClr val="accent4">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3">
        <a:tint val="50000"/>
      </a:schemeClr>
      <a:schemeClr val="accent4">
        <a:tint val="20000"/>
      </a:schemeClr>
    </dgm:fillClrLst>
    <dgm:linClrLst meth="repeat">
      <a:schemeClr val="lt1"/>
    </dgm:linClrLst>
    <dgm:effectClrLst/>
    <dgm:txLinClrLst/>
    <dgm:txFillClrLst meth="repeat">
      <a:schemeClr val="lt1"/>
    </dgm:txFillClrLst>
    <dgm:txEffectClrLst/>
  </dgm:styleLbl>
  <dgm:styleLbl name="sibTrans2D1">
    <dgm:fillClrLst>
      <a:schemeClr val="accent3"/>
      <a:schemeClr val="accent4"/>
    </dgm:fillClrLst>
    <dgm:linClrLst meth="repeat">
      <a:schemeClr val="lt1"/>
    </dgm:linClrLst>
    <dgm:effectClrLst/>
    <dgm:txLinClrLst/>
    <dgm:txFillClrLst/>
    <dgm:txEffectClrLst/>
  </dgm:styleLbl>
  <dgm:styleLbl name="fgSibTrans2D1">
    <dgm:fillClrLst>
      <a:schemeClr val="accent3"/>
      <a:schemeClr val="accent4"/>
    </dgm:fillClrLst>
    <dgm:linClrLst meth="repeat">
      <a:schemeClr val="lt1"/>
    </dgm:linClrLst>
    <dgm:effectClrLst/>
    <dgm:txLinClrLst/>
    <dgm:txFillClrLst meth="repeat">
      <a:schemeClr val="lt1"/>
    </dgm:txFillClrLst>
    <dgm:txEffectClrLst/>
  </dgm:styleLbl>
  <dgm:styleLbl name="bgSibTrans2D1">
    <dgm:fillClrLst>
      <a:schemeClr val="accent3"/>
      <a:schemeClr val="accent4"/>
    </dgm:fillClrLst>
    <dgm:linClrLst meth="repeat">
      <a:schemeClr val="lt1"/>
    </dgm:linClrLst>
    <dgm:effectClrLst/>
    <dgm:txLinClrLst/>
    <dgm:txFillClrLst meth="repeat">
      <a:schemeClr val="lt1"/>
    </dgm:txFillClrLst>
    <dgm:txEffectClrLst/>
  </dgm:styleLbl>
  <dgm:styleLbl name="sibTrans1D1">
    <dgm:fillClrLst/>
    <dgm:linClrLst>
      <a:schemeClr val="accent3"/>
      <a:schemeClr val="accent4"/>
    </dgm:linClrLst>
    <dgm:effectClrLst/>
    <dgm:txLinClrLst/>
    <dgm:txFillClrLst meth="repeat">
      <a:schemeClr val="tx1"/>
    </dgm:txFillClrLst>
    <dgm:txEffectClrLst/>
  </dgm:styleLbl>
  <dgm:styleLbl name="callout">
    <dgm:fillClrLst meth="repeat">
      <a:schemeClr val="accent3"/>
    </dgm:fillClrLst>
    <dgm:linClrLst meth="repeat">
      <a:schemeClr val="accent3">
        <a:tint val="50000"/>
      </a:schemeClr>
    </dgm:linClrLst>
    <dgm:effectClrLst/>
    <dgm:txLinClrLst/>
    <dgm:txFillClrLst meth="repeat">
      <a:schemeClr val="tx1"/>
    </dgm:txFillClrLst>
    <dgm:txEffectClrLst/>
  </dgm:styleLbl>
  <dgm:styleLbl name="asst0">
    <dgm:fillClrLst meth="repeat">
      <a:schemeClr val="accent3"/>
    </dgm:fillClrLst>
    <dgm:linClrLst meth="repeat">
      <a:schemeClr val="lt1">
        <a:shade val="80000"/>
      </a:schemeClr>
    </dgm:linClrLst>
    <dgm:effectClrLst/>
    <dgm:txLinClrLst/>
    <dgm:txFillClrLst/>
    <dgm:txEffectClrLst/>
  </dgm:styleLbl>
  <dgm:styleLbl name="asst1">
    <dgm:fillClrLst meth="repeat">
      <a:schemeClr val="accent4"/>
    </dgm:fillClrLst>
    <dgm:linClrLst meth="repeat">
      <a:schemeClr val="lt1">
        <a:shade val="80000"/>
      </a:schemeClr>
    </dgm:linClrLst>
    <dgm:effectClrLst/>
    <dgm:txLinClrLst/>
    <dgm:txFillClrLst/>
    <dgm:txEffectClrLst/>
  </dgm:styleLbl>
  <dgm:styleLbl name="asst2">
    <dgm:fillClrLst>
      <a:schemeClr val="accent5"/>
    </dgm:fillClrLst>
    <dgm:linClrLst meth="repeat">
      <a:schemeClr val="lt1"/>
    </dgm:linClrLst>
    <dgm:effectClrLst/>
    <dgm:txLinClrLst/>
    <dgm:txFillClrLst/>
    <dgm:txEffectClrLst/>
  </dgm:styleLbl>
  <dgm:styleLbl name="asst3">
    <dgm:fillClrLst>
      <a:schemeClr val="accent6"/>
    </dgm:fillClrLst>
    <dgm:linClrLst meth="repeat">
      <a:schemeClr val="lt1"/>
    </dgm:linClrLst>
    <dgm:effectClrLst/>
    <dgm:txLinClrLst/>
    <dgm:txFillClrLst/>
    <dgm:txEffectClrLst/>
  </dgm:styleLbl>
  <dgm:styleLbl name="asst4">
    <dgm:fillClrLst>
      <a:schemeClr val="accent1"/>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3"/>
    </dgm:fillClrLst>
    <dgm:linClrLst meth="repeat">
      <a:schemeClr val="accent3"/>
    </dgm:linClrLst>
    <dgm:effectClrLst/>
    <dgm:txLinClrLst/>
    <dgm:txFillClrLst meth="repeat">
      <a:schemeClr val="tx1"/>
    </dgm:txFillClrLst>
    <dgm:txEffectClrLst/>
  </dgm:styleLbl>
  <dgm:styleLbl name="parChTrans1D2">
    <dgm:fillClrLst meth="repeat">
      <a:schemeClr val="accent2">
        <a:tint val="90000"/>
      </a:schemeClr>
    </dgm:fillClrLst>
    <dgm:linClrLst meth="repeat">
      <a:schemeClr val="accent4"/>
    </dgm:linClrLst>
    <dgm:effectClrLst/>
    <dgm:txLinClrLst/>
    <dgm:txFillClrLst meth="repeat">
      <a:schemeClr val="tx1"/>
    </dgm:txFillClrLst>
    <dgm:txEffectClrLst/>
  </dgm:styleLbl>
  <dgm:styleLbl name="parChTrans1D3">
    <dgm:fillClrLst meth="repeat">
      <a:schemeClr val="accent2">
        <a:tint val="70000"/>
      </a:schemeClr>
    </dgm:fillClrLst>
    <dgm:linClrLst meth="repeat">
      <a:schemeClr val="accent5"/>
    </dgm:linClrLst>
    <dgm:effectClrLst/>
    <dgm:txLinClrLst/>
    <dgm:txFillClrLst meth="repeat">
      <a:schemeClr val="tx1"/>
    </dgm:txFillClrLst>
    <dgm:txEffectClrLst/>
  </dgm:styleLbl>
  <dgm:styleLbl name="parChTrans1D4">
    <dgm:fillClrLst meth="repeat">
      <a:schemeClr val="accent6">
        <a:tint val="50000"/>
      </a:schemeClr>
    </dgm:fillClrLst>
    <dgm:linClrLst meth="repeat">
      <a:schemeClr val="accent6"/>
    </dgm:linClrLst>
    <dgm:effectClrLst/>
    <dgm:txLinClrLst/>
    <dgm:txFillClrLst meth="repeat">
      <a:schemeClr val="tx1"/>
    </dgm:txFillClrLst>
    <dgm:txEffectClrLst/>
  </dgm:styleLbl>
  <dgm:styleLbl name="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conF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align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2"/>
    </dgm:linClrLst>
    <dgm:effectClrLst/>
    <dgm:txLinClrLst/>
    <dgm:txFillClrLst meth="repeat">
      <a:schemeClr val="dk1"/>
    </dgm:txFillClrLst>
    <dgm:txEffectClrLst/>
  </dgm:styleLbl>
  <dgm:styleLbl name="bgAcc1">
    <dgm:fillClrLst meth="repeat">
      <a:schemeClr val="lt1">
        <a:alpha val="90000"/>
      </a:schemeClr>
    </dgm:fillClrLst>
    <dgm:linClrLst>
      <a:schemeClr val="accent3"/>
      <a:schemeClr val="accent4"/>
    </dgm:linClrLst>
    <dgm:effectClrLst/>
    <dgm:txLinClrLst/>
    <dgm:txFillClrLst meth="repeat">
      <a:schemeClr val="dk1"/>
    </dgm:txFillClrLst>
    <dgm:txEffectClrLst/>
  </dgm:styleLbl>
  <dgm:styleLbl name="solidFgAcc1">
    <dgm:fillClrLst meth="repeat">
      <a:schemeClr val="lt1"/>
    </dgm:fillClrLst>
    <dgm:linClrLst>
      <a:schemeClr val="accent3"/>
      <a:schemeClr val="accent4"/>
    </dgm:linClrLst>
    <dgm:effectClrLst/>
    <dgm:txLinClrLst/>
    <dgm:txFillClrLst meth="repeat">
      <a:schemeClr val="dk1"/>
    </dgm:txFillClrLst>
    <dgm:txEffectClrLst/>
  </dgm:styleLbl>
  <dgm:styleLbl name="solidAlignAcc1">
    <dgm:fillClrLst meth="repeat">
      <a:schemeClr val="lt1"/>
    </dgm:fillClrLst>
    <dgm:linClrLst>
      <a:schemeClr val="accent3"/>
      <a:schemeClr val="accent4"/>
    </dgm:linClrLst>
    <dgm:effectClrLst/>
    <dgm:txLinClrLst/>
    <dgm:txFillClrLst meth="repeat">
      <a:schemeClr val="dk1"/>
    </dgm:txFillClrLst>
    <dgm:txEffectClrLst/>
  </dgm:styleLbl>
  <dgm:styleLbl name="solidBgAcc1">
    <dgm:fillClrLst meth="repeat">
      <a:schemeClr val="lt1"/>
    </dgm:fillClrLst>
    <dgm:linClrLst>
      <a:schemeClr val="accent3"/>
      <a:schemeClr val="accent4"/>
    </dgm:linClrLst>
    <dgm:effectClrLst/>
    <dgm:txLinClrLst/>
    <dgm:txFillClrLst meth="repeat">
      <a:schemeClr val="dk1"/>
    </dgm:txFillClrLst>
    <dgm:txEffectClrLst/>
  </dgm:styleLbl>
  <dgm:styleLbl name="f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align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bgAccFollowNode1">
    <dgm:fillClrLst>
      <a:schemeClr val="accent3">
        <a:tint val="40000"/>
        <a:alpha val="90000"/>
      </a:schemeClr>
      <a:schemeClr val="accent4">
        <a:tint val="40000"/>
        <a:alpha val="90000"/>
      </a:schemeClr>
    </dgm:fillClrLst>
    <dgm:linClrLst>
      <a:schemeClr val="accent3">
        <a:tint val="40000"/>
        <a:alpha val="90000"/>
      </a:schemeClr>
      <a:schemeClr val="accent4">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2"/>
    </dgm:linClrLst>
    <dgm:effectClrLst/>
    <dgm:txLinClrLst/>
    <dgm:txFillClrLst meth="repeat">
      <a:schemeClr val="dk1"/>
    </dgm:txFillClrLst>
    <dgm:txEffectClrLst/>
  </dgm:styleLbl>
  <dgm:styleLbl name="fgAcc2">
    <dgm:fillClrLst meth="repeat">
      <a:schemeClr val="lt1">
        <a:alpha val="90000"/>
      </a:schemeClr>
    </dgm:fillClrLst>
    <dgm:linClrLst>
      <a:schemeClr val="accent4"/>
    </dgm:linClrLst>
    <dgm:effectClrLst/>
    <dgm:txLinClrLst/>
    <dgm:txFillClrLst meth="repeat">
      <a:schemeClr val="dk1"/>
    </dgm:txFillClrLst>
    <dgm:txEffectClrLst/>
  </dgm:styleLbl>
  <dgm:styleLbl name="fgAcc3">
    <dgm:fillClrLst meth="repeat">
      <a:schemeClr val="lt1">
        <a:alpha val="90000"/>
      </a:schemeClr>
    </dgm:fillClrLst>
    <dgm:linClrLst>
      <a:schemeClr val="accent5"/>
    </dgm:linClrLst>
    <dgm:effectClrLst/>
    <dgm:txLinClrLst/>
    <dgm:txFillClrLst meth="repeat">
      <a:schemeClr val="dk1"/>
    </dgm:txFillClrLst>
    <dgm:txEffectClrLst/>
  </dgm:styleLbl>
  <dgm:styleLbl name="fgAcc4">
    <dgm:fillClrLst meth="repeat">
      <a:schemeClr val="lt1">
        <a:alpha val="90000"/>
      </a:schemeClr>
    </dgm:fillClrLst>
    <dgm:linClrLst>
      <a:schemeClr val="accent6"/>
    </dgm:linClrLst>
    <dgm:effectClrLst/>
    <dgm:txLinClrLst/>
    <dgm:txFillClrLst meth="repeat">
      <a:schemeClr val="dk1"/>
    </dgm:txFillClrLst>
    <dgm:txEffectClrLst/>
  </dgm:styleLbl>
  <dgm:styleLbl name="bgShp">
    <dgm:fillClrLst meth="repeat">
      <a:schemeClr val="accent3">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3">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2">
        <a:tint val="50000"/>
        <a:alpha val="40000"/>
      </a:schemeClr>
    </dgm:fillClrLst>
    <dgm:linClrLst meth="repeat">
      <a:schemeClr val="accent3"/>
    </dgm:linClrLst>
    <dgm:effectClrLst/>
    <dgm:txLinClrLst/>
    <dgm:txFillClrLst meth="repeat">
      <a:schemeClr val="lt1"/>
    </dgm:txFillClrLst>
    <dgm:txEffectClrLst/>
  </dgm:styleLbl>
  <dgm:styleLbl name="fgShp">
    <dgm:fillClrLst meth="repeat">
      <a:schemeClr val="accent3">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8057AD89-3CF2-4505-B75A-2A56B52EEEA4}" type="doc">
      <dgm:prSet loTypeId="urn:microsoft.com/office/officeart/2005/8/layout/hierarchy3" loCatId="hierarchy" qsTypeId="urn:microsoft.com/office/officeart/2005/8/quickstyle/simple1" qsCatId="simple" csTypeId="urn:microsoft.com/office/officeart/2005/8/colors/colorful3" csCatId="colorful" phldr="1"/>
      <dgm:spPr/>
      <dgm:t>
        <a:bodyPr/>
        <a:lstStyle/>
        <a:p>
          <a:endParaRPr lang="sv-SE"/>
        </a:p>
      </dgm:t>
    </dgm:pt>
    <dgm:pt modelId="{C997488E-30A1-41E3-A4EB-C2ABD4C88360}">
      <dgm:prSet phldrT="[Text]" custT="1"/>
      <dgm:spPr/>
      <dgm:t>
        <a:bodyPr/>
        <a:lstStyle/>
        <a:p>
          <a:r>
            <a:rPr lang="sv-SE" sz="1400" dirty="0">
              <a:solidFill>
                <a:schemeClr val="tx1"/>
              </a:solidFill>
            </a:rPr>
            <a:t>Primärvård</a:t>
          </a:r>
        </a:p>
      </dgm:t>
    </dgm:pt>
    <dgm:pt modelId="{D9B53A5C-1F01-4925-9640-97F04995B679}" type="parTrans" cxnId="{89759A8B-89BB-49A5-8BCE-6656157A9C77}">
      <dgm:prSet/>
      <dgm:spPr/>
      <dgm:t>
        <a:bodyPr/>
        <a:lstStyle/>
        <a:p>
          <a:endParaRPr lang="sv-SE" sz="1400">
            <a:solidFill>
              <a:schemeClr val="tx1"/>
            </a:solidFill>
          </a:endParaRPr>
        </a:p>
      </dgm:t>
    </dgm:pt>
    <dgm:pt modelId="{DA16BA35-A620-47CE-8FDA-95114A55C2D6}" type="sibTrans" cxnId="{89759A8B-89BB-49A5-8BCE-6656157A9C77}">
      <dgm:prSet/>
      <dgm:spPr/>
      <dgm:t>
        <a:bodyPr/>
        <a:lstStyle/>
        <a:p>
          <a:endParaRPr lang="sv-SE" sz="1400">
            <a:solidFill>
              <a:schemeClr val="tx1"/>
            </a:solidFill>
          </a:endParaRPr>
        </a:p>
      </dgm:t>
    </dgm:pt>
    <dgm:pt modelId="{61DE2A7F-CF9B-45C2-B9BD-3C643B2318C9}">
      <dgm:prSet phldrT="[Text]" custT="1"/>
      <dgm:spPr/>
      <dgm:t>
        <a:bodyPr/>
        <a:lstStyle/>
        <a:p>
          <a:r>
            <a:rPr lang="sv-SE" sz="1400" b="1" dirty="0">
              <a:solidFill>
                <a:schemeClr val="tx1"/>
              </a:solidFill>
            </a:rPr>
            <a:t>Öppenvård</a:t>
          </a:r>
        </a:p>
      </dgm:t>
    </dgm:pt>
    <dgm:pt modelId="{FA0FA967-32DC-4DD4-B935-E0D8ECF2ABAB}" type="parTrans" cxnId="{A486734C-9639-4F8E-8713-2B6B23A2945C}">
      <dgm:prSet/>
      <dgm:spPr/>
      <dgm:t>
        <a:bodyPr/>
        <a:lstStyle/>
        <a:p>
          <a:endParaRPr lang="sv-SE" sz="1400">
            <a:solidFill>
              <a:schemeClr val="tx1"/>
            </a:solidFill>
          </a:endParaRPr>
        </a:p>
      </dgm:t>
    </dgm:pt>
    <dgm:pt modelId="{D0CFF787-4CDD-41FA-BA25-CFDD4D3B58E1}" type="sibTrans" cxnId="{A486734C-9639-4F8E-8713-2B6B23A2945C}">
      <dgm:prSet/>
      <dgm:spPr/>
      <dgm:t>
        <a:bodyPr/>
        <a:lstStyle/>
        <a:p>
          <a:endParaRPr lang="sv-SE" sz="1400">
            <a:solidFill>
              <a:schemeClr val="tx1"/>
            </a:solidFill>
          </a:endParaRPr>
        </a:p>
      </dgm:t>
    </dgm:pt>
    <dgm:pt modelId="{CDF9968C-2FA8-4663-B37E-E7CC67C1F190}">
      <dgm:prSet phldrT="[Text]" custT="1"/>
      <dgm:spPr/>
      <dgm:t>
        <a:bodyPr/>
        <a:lstStyle/>
        <a:p>
          <a:r>
            <a:rPr lang="sv-SE" sz="1400" b="1" dirty="0">
              <a:solidFill>
                <a:schemeClr val="tx1"/>
              </a:solidFill>
            </a:rPr>
            <a:t>Hemsjukvård</a:t>
          </a:r>
        </a:p>
      </dgm:t>
    </dgm:pt>
    <dgm:pt modelId="{EFF3EBAA-1081-4FFB-B91A-F2EFAE525B57}" type="parTrans" cxnId="{69B28AAB-CA7F-4E3C-93BB-9C48C4569641}">
      <dgm:prSet/>
      <dgm:spPr/>
      <dgm:t>
        <a:bodyPr/>
        <a:lstStyle/>
        <a:p>
          <a:endParaRPr lang="sv-SE" sz="1400">
            <a:solidFill>
              <a:schemeClr val="tx1"/>
            </a:solidFill>
          </a:endParaRPr>
        </a:p>
      </dgm:t>
    </dgm:pt>
    <dgm:pt modelId="{F721F43D-5E5D-4D52-A88C-AA566E75FAA2}" type="sibTrans" cxnId="{69B28AAB-CA7F-4E3C-93BB-9C48C4569641}">
      <dgm:prSet/>
      <dgm:spPr/>
      <dgm:t>
        <a:bodyPr/>
        <a:lstStyle/>
        <a:p>
          <a:endParaRPr lang="sv-SE" sz="1400">
            <a:solidFill>
              <a:schemeClr val="tx1"/>
            </a:solidFill>
          </a:endParaRPr>
        </a:p>
      </dgm:t>
    </dgm:pt>
    <dgm:pt modelId="{18CEC1AD-A729-488D-8181-A45D92A3A397}">
      <dgm:prSet phldrT="[Text]" custT="1"/>
      <dgm:spPr/>
      <dgm:t>
        <a:bodyPr/>
        <a:lstStyle/>
        <a:p>
          <a:r>
            <a:rPr lang="sv-SE" sz="1400" dirty="0">
              <a:solidFill>
                <a:schemeClr val="tx1"/>
              </a:solidFill>
            </a:rPr>
            <a:t>Specialiserad vård</a:t>
          </a:r>
        </a:p>
      </dgm:t>
    </dgm:pt>
    <dgm:pt modelId="{596E0EA0-858D-4789-B053-57A9D4DDA1A9}" type="parTrans" cxnId="{38E023C8-390B-4C40-9A5B-B9D927ABCAC9}">
      <dgm:prSet/>
      <dgm:spPr/>
      <dgm:t>
        <a:bodyPr/>
        <a:lstStyle/>
        <a:p>
          <a:endParaRPr lang="sv-SE" sz="1400">
            <a:solidFill>
              <a:schemeClr val="tx1"/>
            </a:solidFill>
          </a:endParaRPr>
        </a:p>
      </dgm:t>
    </dgm:pt>
    <dgm:pt modelId="{6477ED27-74A6-4C63-B936-3827D3A02E14}" type="sibTrans" cxnId="{38E023C8-390B-4C40-9A5B-B9D927ABCAC9}">
      <dgm:prSet/>
      <dgm:spPr/>
      <dgm:t>
        <a:bodyPr/>
        <a:lstStyle/>
        <a:p>
          <a:endParaRPr lang="sv-SE" sz="1400">
            <a:solidFill>
              <a:schemeClr val="tx1"/>
            </a:solidFill>
          </a:endParaRPr>
        </a:p>
      </dgm:t>
    </dgm:pt>
    <dgm:pt modelId="{C67834AC-6128-4611-B6FE-FB3C94036A37}">
      <dgm:prSet phldrT="[Text]" custT="1"/>
      <dgm:spPr/>
      <dgm:t>
        <a:bodyPr/>
        <a:lstStyle/>
        <a:p>
          <a:r>
            <a:rPr lang="sv-SE" sz="1400" b="1" dirty="0">
              <a:solidFill>
                <a:schemeClr val="tx1"/>
              </a:solidFill>
            </a:rPr>
            <a:t>Öppenvård</a:t>
          </a:r>
        </a:p>
      </dgm:t>
    </dgm:pt>
    <dgm:pt modelId="{31CF578C-E34A-4378-94BB-7AB3584879B1}" type="parTrans" cxnId="{8182E009-2946-4D06-9F97-011025C86172}">
      <dgm:prSet/>
      <dgm:spPr/>
      <dgm:t>
        <a:bodyPr/>
        <a:lstStyle/>
        <a:p>
          <a:endParaRPr lang="sv-SE" sz="1400">
            <a:solidFill>
              <a:schemeClr val="tx1"/>
            </a:solidFill>
          </a:endParaRPr>
        </a:p>
      </dgm:t>
    </dgm:pt>
    <dgm:pt modelId="{4CEE8262-48F9-4E38-8C34-6E03925CB024}" type="sibTrans" cxnId="{8182E009-2946-4D06-9F97-011025C86172}">
      <dgm:prSet/>
      <dgm:spPr/>
      <dgm:t>
        <a:bodyPr/>
        <a:lstStyle/>
        <a:p>
          <a:endParaRPr lang="sv-SE" sz="1400">
            <a:solidFill>
              <a:schemeClr val="tx1"/>
            </a:solidFill>
          </a:endParaRPr>
        </a:p>
      </dgm:t>
    </dgm:pt>
    <dgm:pt modelId="{217D8E87-3A78-432B-AE27-A2C2F741B18A}">
      <dgm:prSet phldrT="[Text]" custT="1"/>
      <dgm:spPr/>
      <dgm:t>
        <a:bodyPr/>
        <a:lstStyle/>
        <a:p>
          <a:r>
            <a:rPr lang="sv-SE" sz="1400" dirty="0">
              <a:solidFill>
                <a:schemeClr val="tx1"/>
              </a:solidFill>
            </a:rPr>
            <a:t>Övrig hälso- och sjukvård</a:t>
          </a:r>
        </a:p>
      </dgm:t>
    </dgm:pt>
    <dgm:pt modelId="{106C8648-87E2-47BE-A6F6-AEA7A51EE9D0}" type="parTrans" cxnId="{5467D483-31EF-4686-AEAB-F2EE383E0BF0}">
      <dgm:prSet/>
      <dgm:spPr/>
      <dgm:t>
        <a:bodyPr/>
        <a:lstStyle/>
        <a:p>
          <a:endParaRPr lang="sv-SE" sz="1400">
            <a:solidFill>
              <a:schemeClr val="tx1"/>
            </a:solidFill>
          </a:endParaRPr>
        </a:p>
      </dgm:t>
    </dgm:pt>
    <dgm:pt modelId="{29BAD362-E111-4B74-A166-9F2E090C9C66}" type="sibTrans" cxnId="{5467D483-31EF-4686-AEAB-F2EE383E0BF0}">
      <dgm:prSet/>
      <dgm:spPr/>
      <dgm:t>
        <a:bodyPr/>
        <a:lstStyle/>
        <a:p>
          <a:endParaRPr lang="sv-SE" sz="1400">
            <a:solidFill>
              <a:schemeClr val="tx1"/>
            </a:solidFill>
          </a:endParaRPr>
        </a:p>
      </dgm:t>
    </dgm:pt>
    <dgm:pt modelId="{CA5C704F-1F66-46FD-B7F3-F493DCBC30C9}">
      <dgm:prSet phldrT="[Text]" custT="1"/>
      <dgm:spPr/>
      <dgm:t>
        <a:bodyPr/>
        <a:lstStyle/>
        <a:p>
          <a:r>
            <a:rPr lang="sv-SE" sz="1400" b="1" dirty="0">
              <a:solidFill>
                <a:schemeClr val="tx1"/>
              </a:solidFill>
            </a:rPr>
            <a:t>Slutenvård</a:t>
          </a:r>
        </a:p>
      </dgm:t>
    </dgm:pt>
    <dgm:pt modelId="{E064783B-7F66-408A-B63E-581FF282145D}" type="parTrans" cxnId="{6A715F1C-5904-4094-81E5-A6AD80B5FB75}">
      <dgm:prSet/>
      <dgm:spPr/>
      <dgm:t>
        <a:bodyPr/>
        <a:lstStyle/>
        <a:p>
          <a:endParaRPr lang="sv-SE" sz="1400">
            <a:solidFill>
              <a:schemeClr val="tx1"/>
            </a:solidFill>
          </a:endParaRPr>
        </a:p>
      </dgm:t>
    </dgm:pt>
    <dgm:pt modelId="{3F02B5A9-4CA8-4D5B-901B-148B2984E53E}" type="sibTrans" cxnId="{6A715F1C-5904-4094-81E5-A6AD80B5FB75}">
      <dgm:prSet/>
      <dgm:spPr/>
      <dgm:t>
        <a:bodyPr/>
        <a:lstStyle/>
        <a:p>
          <a:endParaRPr lang="sv-SE" sz="1400">
            <a:solidFill>
              <a:schemeClr val="tx1"/>
            </a:solidFill>
          </a:endParaRPr>
        </a:p>
      </dgm:t>
    </dgm:pt>
    <dgm:pt modelId="{A0843A45-60B0-47FA-B44E-237AB18DD631}">
      <dgm:prSet phldrT="[Text]" custT="1"/>
      <dgm:spPr/>
      <dgm:t>
        <a:bodyPr/>
        <a:lstStyle/>
        <a:p>
          <a:r>
            <a:rPr lang="sv-SE" sz="1400" dirty="0">
              <a:solidFill>
                <a:schemeClr val="tx1"/>
              </a:solidFill>
            </a:rPr>
            <a:t>Mottagningsbesök</a:t>
          </a:r>
        </a:p>
      </dgm:t>
    </dgm:pt>
    <dgm:pt modelId="{978E118C-90B7-4FF7-8D80-CD5ACFC8ABBB}" type="parTrans" cxnId="{AE8249E7-DFFA-4A4C-B1F1-2C0822E205FB}">
      <dgm:prSet/>
      <dgm:spPr/>
      <dgm:t>
        <a:bodyPr/>
        <a:lstStyle/>
        <a:p>
          <a:endParaRPr lang="sv-SE" sz="1400">
            <a:solidFill>
              <a:schemeClr val="tx1"/>
            </a:solidFill>
          </a:endParaRPr>
        </a:p>
      </dgm:t>
    </dgm:pt>
    <dgm:pt modelId="{D6A9B5E0-AD2B-4823-B465-D47F20D9CD39}" type="sibTrans" cxnId="{AE8249E7-DFFA-4A4C-B1F1-2C0822E205FB}">
      <dgm:prSet/>
      <dgm:spPr/>
      <dgm:t>
        <a:bodyPr/>
        <a:lstStyle/>
        <a:p>
          <a:endParaRPr lang="sv-SE" sz="1400">
            <a:solidFill>
              <a:schemeClr val="tx1"/>
            </a:solidFill>
          </a:endParaRPr>
        </a:p>
      </dgm:t>
    </dgm:pt>
    <dgm:pt modelId="{F20307E2-0B5F-4C15-B11C-79F81C474B56}">
      <dgm:prSet phldrT="[Text]" custT="1"/>
      <dgm:spPr/>
      <dgm:t>
        <a:bodyPr/>
        <a:lstStyle/>
        <a:p>
          <a:r>
            <a:rPr lang="sv-SE" sz="1400" dirty="0">
              <a:solidFill>
                <a:schemeClr val="tx1"/>
              </a:solidFill>
            </a:rPr>
            <a:t>Hembesök</a:t>
          </a:r>
        </a:p>
      </dgm:t>
    </dgm:pt>
    <dgm:pt modelId="{CC29A6E8-ED1C-4845-AC5C-5B07608CF944}" type="parTrans" cxnId="{87F611A6-CFD6-430C-B07D-222D0EB127FB}">
      <dgm:prSet/>
      <dgm:spPr/>
      <dgm:t>
        <a:bodyPr/>
        <a:lstStyle/>
        <a:p>
          <a:endParaRPr lang="sv-SE" sz="1400">
            <a:solidFill>
              <a:schemeClr val="tx1"/>
            </a:solidFill>
          </a:endParaRPr>
        </a:p>
      </dgm:t>
    </dgm:pt>
    <dgm:pt modelId="{0DEFC0E1-3A92-4BB8-8B95-2A8A44D94B4F}" type="sibTrans" cxnId="{87F611A6-CFD6-430C-B07D-222D0EB127FB}">
      <dgm:prSet/>
      <dgm:spPr/>
      <dgm:t>
        <a:bodyPr/>
        <a:lstStyle/>
        <a:p>
          <a:endParaRPr lang="sv-SE" sz="1400">
            <a:solidFill>
              <a:schemeClr val="tx1"/>
            </a:solidFill>
          </a:endParaRPr>
        </a:p>
      </dgm:t>
    </dgm:pt>
    <dgm:pt modelId="{B0AB01F3-2BDC-4D67-BE6F-7013CD4A8542}">
      <dgm:prSet phldrT="[Text]" custT="1"/>
      <dgm:spPr/>
      <dgm:t>
        <a:bodyPr/>
        <a:lstStyle/>
        <a:p>
          <a:r>
            <a:rPr lang="sv-SE" sz="1400" dirty="0">
              <a:solidFill>
                <a:schemeClr val="tx1"/>
              </a:solidFill>
            </a:rPr>
            <a:t>Distanskontakt</a:t>
          </a:r>
        </a:p>
      </dgm:t>
    </dgm:pt>
    <dgm:pt modelId="{78E1CA81-E207-4AD2-B79C-F39B7391197B}" type="parTrans" cxnId="{0D77C6E5-A12A-44A0-9A76-5516FE7AC1E4}">
      <dgm:prSet/>
      <dgm:spPr/>
      <dgm:t>
        <a:bodyPr/>
        <a:lstStyle/>
        <a:p>
          <a:endParaRPr lang="sv-SE" sz="1400">
            <a:solidFill>
              <a:schemeClr val="tx1"/>
            </a:solidFill>
          </a:endParaRPr>
        </a:p>
      </dgm:t>
    </dgm:pt>
    <dgm:pt modelId="{9F89DAC4-D19C-4198-91D5-F8256CC9479C}" type="sibTrans" cxnId="{0D77C6E5-A12A-44A0-9A76-5516FE7AC1E4}">
      <dgm:prSet/>
      <dgm:spPr/>
      <dgm:t>
        <a:bodyPr/>
        <a:lstStyle/>
        <a:p>
          <a:endParaRPr lang="sv-SE" sz="1400">
            <a:solidFill>
              <a:schemeClr val="tx1"/>
            </a:solidFill>
          </a:endParaRPr>
        </a:p>
      </dgm:t>
    </dgm:pt>
    <dgm:pt modelId="{BBAE1CCB-CE3F-4267-9EF5-00B203497DBF}">
      <dgm:prSet phldrT="[Text]" custT="1"/>
      <dgm:spPr/>
      <dgm:t>
        <a:bodyPr/>
        <a:lstStyle/>
        <a:p>
          <a:r>
            <a:rPr lang="sv-SE" sz="1400" dirty="0">
              <a:solidFill>
                <a:schemeClr val="tx1"/>
              </a:solidFill>
            </a:rPr>
            <a:t>Hemsjukvårdsbesök</a:t>
          </a:r>
        </a:p>
      </dgm:t>
    </dgm:pt>
    <dgm:pt modelId="{8253D698-6E8D-4F19-B291-E24FF8C60389}" type="parTrans" cxnId="{216DFA15-7100-49F8-B2E5-304EEA2922E2}">
      <dgm:prSet/>
      <dgm:spPr/>
      <dgm:t>
        <a:bodyPr/>
        <a:lstStyle/>
        <a:p>
          <a:endParaRPr lang="sv-SE" sz="1400">
            <a:solidFill>
              <a:schemeClr val="tx1"/>
            </a:solidFill>
          </a:endParaRPr>
        </a:p>
      </dgm:t>
    </dgm:pt>
    <dgm:pt modelId="{94024EE9-1C0C-4523-B006-27C3AC82A7B4}" type="sibTrans" cxnId="{216DFA15-7100-49F8-B2E5-304EEA2922E2}">
      <dgm:prSet/>
      <dgm:spPr/>
      <dgm:t>
        <a:bodyPr/>
        <a:lstStyle/>
        <a:p>
          <a:endParaRPr lang="sv-SE" sz="1400">
            <a:solidFill>
              <a:schemeClr val="tx1"/>
            </a:solidFill>
          </a:endParaRPr>
        </a:p>
      </dgm:t>
    </dgm:pt>
    <dgm:pt modelId="{604F6C75-204F-4DEB-B759-AEB028D77DA5}">
      <dgm:prSet phldrT="[Text]" custT="1"/>
      <dgm:spPr/>
      <dgm:t>
        <a:bodyPr/>
        <a:lstStyle/>
        <a:p>
          <a:r>
            <a:rPr lang="sv-SE" sz="1400" dirty="0">
              <a:solidFill>
                <a:schemeClr val="tx1"/>
              </a:solidFill>
            </a:rPr>
            <a:t>Distanskontakt</a:t>
          </a:r>
        </a:p>
      </dgm:t>
    </dgm:pt>
    <dgm:pt modelId="{D6814418-1256-4DF9-8DBF-5D6FB89F2F9B}" type="parTrans" cxnId="{B324EA0A-2A90-4D88-96E2-69AAA9C8DB39}">
      <dgm:prSet/>
      <dgm:spPr/>
      <dgm:t>
        <a:bodyPr/>
        <a:lstStyle/>
        <a:p>
          <a:endParaRPr lang="sv-SE" sz="1400">
            <a:solidFill>
              <a:schemeClr val="tx1"/>
            </a:solidFill>
          </a:endParaRPr>
        </a:p>
      </dgm:t>
    </dgm:pt>
    <dgm:pt modelId="{A54F8EC7-7FB6-4244-A859-060721264C20}" type="sibTrans" cxnId="{B324EA0A-2A90-4D88-96E2-69AAA9C8DB39}">
      <dgm:prSet/>
      <dgm:spPr/>
      <dgm:t>
        <a:bodyPr/>
        <a:lstStyle/>
        <a:p>
          <a:endParaRPr lang="sv-SE" sz="1400">
            <a:solidFill>
              <a:schemeClr val="tx1"/>
            </a:solidFill>
          </a:endParaRPr>
        </a:p>
      </dgm:t>
    </dgm:pt>
    <dgm:pt modelId="{0A0D7B5F-5317-4C58-BAD5-5E5762F28494}">
      <dgm:prSet phldrT="[Text]" custT="1"/>
      <dgm:spPr/>
      <dgm:t>
        <a:bodyPr/>
        <a:lstStyle/>
        <a:p>
          <a:r>
            <a:rPr lang="sv-SE" sz="1400" dirty="0">
              <a:solidFill>
                <a:schemeClr val="tx1"/>
              </a:solidFill>
            </a:rPr>
            <a:t>Vårdtillfälle</a:t>
          </a:r>
        </a:p>
      </dgm:t>
    </dgm:pt>
    <dgm:pt modelId="{91E8409C-23D9-4EB4-B8F3-29D6E3E8F6B3}" type="parTrans" cxnId="{4C6707EF-DD30-4CC1-B87F-0AEA06DDE627}">
      <dgm:prSet/>
      <dgm:spPr/>
      <dgm:t>
        <a:bodyPr/>
        <a:lstStyle/>
        <a:p>
          <a:endParaRPr lang="sv-SE" sz="1400">
            <a:solidFill>
              <a:schemeClr val="tx1"/>
            </a:solidFill>
          </a:endParaRPr>
        </a:p>
      </dgm:t>
    </dgm:pt>
    <dgm:pt modelId="{31648C5C-1224-44EE-B83C-7A657739C6D4}" type="sibTrans" cxnId="{4C6707EF-DD30-4CC1-B87F-0AEA06DDE627}">
      <dgm:prSet/>
      <dgm:spPr/>
      <dgm:t>
        <a:bodyPr/>
        <a:lstStyle/>
        <a:p>
          <a:endParaRPr lang="sv-SE" sz="1400">
            <a:solidFill>
              <a:schemeClr val="tx1"/>
            </a:solidFill>
          </a:endParaRPr>
        </a:p>
      </dgm:t>
    </dgm:pt>
    <dgm:pt modelId="{EEC5AA14-9457-4289-A0C1-1A08741147F6}">
      <dgm:prSet phldrT="[Text]" custT="1"/>
      <dgm:spPr/>
      <dgm:t>
        <a:bodyPr/>
        <a:lstStyle/>
        <a:p>
          <a:r>
            <a:rPr lang="sv-SE" sz="1400" dirty="0">
              <a:solidFill>
                <a:schemeClr val="tx1"/>
              </a:solidFill>
            </a:rPr>
            <a:t>Mottagningsbesök inkl. hembesök</a:t>
          </a:r>
        </a:p>
      </dgm:t>
    </dgm:pt>
    <dgm:pt modelId="{89A8C1F3-F9F7-4E4A-8A6B-B442B7BC2045}" type="parTrans" cxnId="{6EE9BA19-4CA7-4FF4-851A-743AADC2197F}">
      <dgm:prSet/>
      <dgm:spPr/>
      <dgm:t>
        <a:bodyPr/>
        <a:lstStyle/>
        <a:p>
          <a:endParaRPr lang="sv-SE" sz="1400">
            <a:solidFill>
              <a:schemeClr val="tx1"/>
            </a:solidFill>
          </a:endParaRPr>
        </a:p>
      </dgm:t>
    </dgm:pt>
    <dgm:pt modelId="{B0A0A64E-CEC0-4AB5-8D30-C68A6835F961}" type="sibTrans" cxnId="{6EE9BA19-4CA7-4FF4-851A-743AADC2197F}">
      <dgm:prSet/>
      <dgm:spPr/>
      <dgm:t>
        <a:bodyPr/>
        <a:lstStyle/>
        <a:p>
          <a:endParaRPr lang="sv-SE" sz="1400">
            <a:solidFill>
              <a:schemeClr val="tx1"/>
            </a:solidFill>
          </a:endParaRPr>
        </a:p>
      </dgm:t>
    </dgm:pt>
    <dgm:pt modelId="{A608326B-B6D5-41F5-B7D2-282FBA4906BF}">
      <dgm:prSet phldrT="[Text]" custT="1"/>
      <dgm:spPr/>
      <dgm:t>
        <a:bodyPr/>
        <a:lstStyle/>
        <a:p>
          <a:r>
            <a:rPr lang="sv-SE" sz="1400" dirty="0">
              <a:solidFill>
                <a:schemeClr val="tx1"/>
              </a:solidFill>
            </a:rPr>
            <a:t>Dagsjukvård</a:t>
          </a:r>
        </a:p>
      </dgm:t>
    </dgm:pt>
    <dgm:pt modelId="{1586862A-CB40-4296-BD17-5A7F60930935}" type="parTrans" cxnId="{141880B0-C58B-4DCB-AB46-0981ED341D3A}">
      <dgm:prSet/>
      <dgm:spPr/>
      <dgm:t>
        <a:bodyPr/>
        <a:lstStyle/>
        <a:p>
          <a:endParaRPr lang="sv-SE" sz="1400">
            <a:solidFill>
              <a:schemeClr val="tx1"/>
            </a:solidFill>
          </a:endParaRPr>
        </a:p>
      </dgm:t>
    </dgm:pt>
    <dgm:pt modelId="{23E3A1BD-742E-4A90-8F27-AEA739D8C45D}" type="sibTrans" cxnId="{141880B0-C58B-4DCB-AB46-0981ED341D3A}">
      <dgm:prSet/>
      <dgm:spPr/>
      <dgm:t>
        <a:bodyPr/>
        <a:lstStyle/>
        <a:p>
          <a:endParaRPr lang="sv-SE" sz="1400">
            <a:solidFill>
              <a:schemeClr val="tx1"/>
            </a:solidFill>
          </a:endParaRPr>
        </a:p>
      </dgm:t>
    </dgm:pt>
    <dgm:pt modelId="{4C388852-A70C-40E5-B851-F40427CF266B}">
      <dgm:prSet phldrT="[Text]" custT="1"/>
      <dgm:spPr/>
      <dgm:t>
        <a:bodyPr/>
        <a:lstStyle/>
        <a:p>
          <a:r>
            <a:rPr lang="sv-SE" sz="1400" b="1" dirty="0">
              <a:solidFill>
                <a:schemeClr val="tx1"/>
              </a:solidFill>
            </a:rPr>
            <a:t>Hemsjukvård</a:t>
          </a:r>
        </a:p>
      </dgm:t>
    </dgm:pt>
    <dgm:pt modelId="{46FDC0CE-7894-48CD-9626-C1872FF09D00}" type="parTrans" cxnId="{0991C98A-39C5-4AC3-81CE-3333332CD0FD}">
      <dgm:prSet/>
      <dgm:spPr/>
      <dgm:t>
        <a:bodyPr/>
        <a:lstStyle/>
        <a:p>
          <a:endParaRPr lang="sv-SE" sz="1400">
            <a:solidFill>
              <a:schemeClr val="tx1"/>
            </a:solidFill>
          </a:endParaRPr>
        </a:p>
      </dgm:t>
    </dgm:pt>
    <dgm:pt modelId="{022A0ACD-BDB5-4D42-8D65-4A75D5249A9A}" type="sibTrans" cxnId="{0991C98A-39C5-4AC3-81CE-3333332CD0FD}">
      <dgm:prSet/>
      <dgm:spPr/>
      <dgm:t>
        <a:bodyPr/>
        <a:lstStyle/>
        <a:p>
          <a:endParaRPr lang="sv-SE" sz="1400">
            <a:solidFill>
              <a:schemeClr val="tx1"/>
            </a:solidFill>
          </a:endParaRPr>
        </a:p>
      </dgm:t>
    </dgm:pt>
    <dgm:pt modelId="{96B1E173-C98D-46AA-A8C1-1F519FD8DC11}">
      <dgm:prSet phldrT="[Text]" custT="1"/>
      <dgm:spPr/>
      <dgm:t>
        <a:bodyPr/>
        <a:lstStyle/>
        <a:p>
          <a:r>
            <a:rPr lang="sv-SE" sz="1400" dirty="0">
              <a:solidFill>
                <a:schemeClr val="tx1"/>
              </a:solidFill>
            </a:rPr>
            <a:t>Hemsjukvårdsbesök</a:t>
          </a:r>
        </a:p>
      </dgm:t>
    </dgm:pt>
    <dgm:pt modelId="{92956CFC-6CBD-4879-8AB8-79E373ECDA1D}" type="parTrans" cxnId="{C248C0E6-CB9A-4A10-BFC1-951FEBFBA55A}">
      <dgm:prSet/>
      <dgm:spPr/>
      <dgm:t>
        <a:bodyPr/>
        <a:lstStyle/>
        <a:p>
          <a:endParaRPr lang="sv-SE" sz="1400">
            <a:solidFill>
              <a:schemeClr val="tx1"/>
            </a:solidFill>
          </a:endParaRPr>
        </a:p>
      </dgm:t>
    </dgm:pt>
    <dgm:pt modelId="{641F0CA1-F5CC-4585-9365-8082C675F58B}" type="sibTrans" cxnId="{C248C0E6-CB9A-4A10-BFC1-951FEBFBA55A}">
      <dgm:prSet/>
      <dgm:spPr/>
      <dgm:t>
        <a:bodyPr/>
        <a:lstStyle/>
        <a:p>
          <a:endParaRPr lang="sv-SE" sz="1400">
            <a:solidFill>
              <a:schemeClr val="tx1"/>
            </a:solidFill>
          </a:endParaRPr>
        </a:p>
      </dgm:t>
    </dgm:pt>
    <dgm:pt modelId="{0EF15DD6-C3AF-4096-B9F4-2D62F741EACF}">
      <dgm:prSet phldrT="[Text]" custT="1"/>
      <dgm:spPr/>
      <dgm:t>
        <a:bodyPr/>
        <a:lstStyle/>
        <a:p>
          <a:r>
            <a:rPr lang="sv-SE" sz="1400" b="1" dirty="0">
              <a:solidFill>
                <a:schemeClr val="tx1"/>
              </a:solidFill>
            </a:rPr>
            <a:t>Slutenvård</a:t>
          </a:r>
        </a:p>
      </dgm:t>
    </dgm:pt>
    <dgm:pt modelId="{804F5159-0C70-46F2-95D9-59921CECA47A}" type="parTrans" cxnId="{950C99EF-A9D3-4532-9525-724E7B89714A}">
      <dgm:prSet/>
      <dgm:spPr/>
      <dgm:t>
        <a:bodyPr/>
        <a:lstStyle/>
        <a:p>
          <a:endParaRPr lang="sv-SE" sz="1400">
            <a:solidFill>
              <a:schemeClr val="tx1"/>
            </a:solidFill>
          </a:endParaRPr>
        </a:p>
      </dgm:t>
    </dgm:pt>
    <dgm:pt modelId="{FE8FFA75-243C-4271-8C65-610ED2277CC0}" type="sibTrans" cxnId="{950C99EF-A9D3-4532-9525-724E7B89714A}">
      <dgm:prSet/>
      <dgm:spPr/>
      <dgm:t>
        <a:bodyPr/>
        <a:lstStyle/>
        <a:p>
          <a:endParaRPr lang="sv-SE" sz="1400">
            <a:solidFill>
              <a:schemeClr val="tx1"/>
            </a:solidFill>
          </a:endParaRPr>
        </a:p>
      </dgm:t>
    </dgm:pt>
    <dgm:pt modelId="{A5AC0E19-9E01-4010-8E3F-65A3808A9987}">
      <dgm:prSet phldrT="[Text]" custT="1"/>
      <dgm:spPr/>
      <dgm:t>
        <a:bodyPr/>
        <a:lstStyle/>
        <a:p>
          <a:r>
            <a:rPr lang="sv-SE" sz="1400" dirty="0">
              <a:solidFill>
                <a:schemeClr val="tx1"/>
              </a:solidFill>
            </a:rPr>
            <a:t>Vårdtillfälle</a:t>
          </a:r>
        </a:p>
      </dgm:t>
    </dgm:pt>
    <dgm:pt modelId="{1E4AD883-67D3-445D-8C57-FBE49DB19AE0}" type="parTrans" cxnId="{D075E052-2EB5-4751-A27C-BAA78C90A3E8}">
      <dgm:prSet/>
      <dgm:spPr/>
      <dgm:t>
        <a:bodyPr/>
        <a:lstStyle/>
        <a:p>
          <a:endParaRPr lang="sv-SE" sz="1400">
            <a:solidFill>
              <a:schemeClr val="tx1"/>
            </a:solidFill>
          </a:endParaRPr>
        </a:p>
      </dgm:t>
    </dgm:pt>
    <dgm:pt modelId="{5312085B-378D-4889-8509-A2C566D3BB1E}" type="sibTrans" cxnId="{D075E052-2EB5-4751-A27C-BAA78C90A3E8}">
      <dgm:prSet/>
      <dgm:spPr/>
      <dgm:t>
        <a:bodyPr/>
        <a:lstStyle/>
        <a:p>
          <a:endParaRPr lang="sv-SE" sz="1400">
            <a:solidFill>
              <a:schemeClr val="tx1"/>
            </a:solidFill>
          </a:endParaRPr>
        </a:p>
      </dgm:t>
    </dgm:pt>
    <dgm:pt modelId="{DC0FA7C4-3087-4580-867F-D346A02D154F}">
      <dgm:prSet phldrT="[Text]" custT="1"/>
      <dgm:spPr/>
      <dgm:t>
        <a:bodyPr/>
        <a:lstStyle/>
        <a:p>
          <a:r>
            <a:rPr lang="sv-SE" sz="1400" b="1" dirty="0">
              <a:solidFill>
                <a:schemeClr val="tx1"/>
              </a:solidFill>
            </a:rPr>
            <a:t>Funktionshinders-verksamhet/ hjälpmedelsverks.</a:t>
          </a:r>
        </a:p>
      </dgm:t>
    </dgm:pt>
    <dgm:pt modelId="{6421B7C5-4D28-459D-9AC0-1EA5F8FF1D58}" type="parTrans" cxnId="{BE29EFA9-B7DA-46DE-A617-2A7D29D34874}">
      <dgm:prSet/>
      <dgm:spPr/>
      <dgm:t>
        <a:bodyPr/>
        <a:lstStyle/>
        <a:p>
          <a:endParaRPr lang="sv-SE" sz="1400">
            <a:solidFill>
              <a:schemeClr val="tx1"/>
            </a:solidFill>
          </a:endParaRPr>
        </a:p>
      </dgm:t>
    </dgm:pt>
    <dgm:pt modelId="{9DEB9BAE-8EC9-40C6-A679-F5459893BFBA}" type="sibTrans" cxnId="{BE29EFA9-B7DA-46DE-A617-2A7D29D34874}">
      <dgm:prSet/>
      <dgm:spPr/>
      <dgm:t>
        <a:bodyPr/>
        <a:lstStyle/>
        <a:p>
          <a:endParaRPr lang="sv-SE" sz="1400">
            <a:solidFill>
              <a:schemeClr val="tx1"/>
            </a:solidFill>
          </a:endParaRPr>
        </a:p>
      </dgm:t>
    </dgm:pt>
    <dgm:pt modelId="{BD8C11B1-DA9A-41F4-9ECB-6D238EB4650E}">
      <dgm:prSet phldrT="[Text]" custT="1"/>
      <dgm:spPr/>
      <dgm:t>
        <a:bodyPr/>
        <a:lstStyle/>
        <a:p>
          <a:r>
            <a:rPr lang="sv-SE" sz="1400" dirty="0">
              <a:solidFill>
                <a:schemeClr val="tx1"/>
              </a:solidFill>
            </a:rPr>
            <a:t>Mottagningsbesök</a:t>
          </a:r>
        </a:p>
      </dgm:t>
    </dgm:pt>
    <dgm:pt modelId="{F0F2C2E5-8279-4C09-987A-072C28C271A9}" type="parTrans" cxnId="{7D408132-BE80-4DF1-9C62-D761068358CB}">
      <dgm:prSet/>
      <dgm:spPr/>
      <dgm:t>
        <a:bodyPr/>
        <a:lstStyle/>
        <a:p>
          <a:endParaRPr lang="sv-SE" sz="1400">
            <a:solidFill>
              <a:schemeClr val="tx1"/>
            </a:solidFill>
          </a:endParaRPr>
        </a:p>
      </dgm:t>
    </dgm:pt>
    <dgm:pt modelId="{B1366CDF-B3A7-4B36-9E2F-04DFFC5C10B8}" type="sibTrans" cxnId="{7D408132-BE80-4DF1-9C62-D761068358CB}">
      <dgm:prSet/>
      <dgm:spPr/>
      <dgm:t>
        <a:bodyPr/>
        <a:lstStyle/>
        <a:p>
          <a:endParaRPr lang="sv-SE" sz="1400">
            <a:solidFill>
              <a:schemeClr val="tx1"/>
            </a:solidFill>
          </a:endParaRPr>
        </a:p>
      </dgm:t>
    </dgm:pt>
    <dgm:pt modelId="{662EBC3F-45CC-4738-9C59-80E8CD7A12D7}">
      <dgm:prSet phldrT="[Text]" custT="1"/>
      <dgm:spPr/>
      <dgm:t>
        <a:bodyPr/>
        <a:lstStyle/>
        <a:p>
          <a:r>
            <a:rPr lang="sv-SE" sz="1400" dirty="0">
              <a:solidFill>
                <a:schemeClr val="tx1"/>
              </a:solidFill>
            </a:rPr>
            <a:t>Distanskontakt</a:t>
          </a:r>
        </a:p>
      </dgm:t>
    </dgm:pt>
    <dgm:pt modelId="{50F4A8FE-8EA8-46F8-B438-1CCE1941FE6E}" type="parTrans" cxnId="{E271B249-45AD-493F-96EA-1A8CAC11D80F}">
      <dgm:prSet/>
      <dgm:spPr/>
      <dgm:t>
        <a:bodyPr/>
        <a:lstStyle/>
        <a:p>
          <a:endParaRPr lang="sv-SE" sz="1400">
            <a:solidFill>
              <a:schemeClr val="tx1"/>
            </a:solidFill>
          </a:endParaRPr>
        </a:p>
      </dgm:t>
    </dgm:pt>
    <dgm:pt modelId="{C69DD204-044C-4D12-B73F-D06CAB634100}" type="sibTrans" cxnId="{E271B249-45AD-493F-96EA-1A8CAC11D80F}">
      <dgm:prSet/>
      <dgm:spPr/>
      <dgm:t>
        <a:bodyPr/>
        <a:lstStyle/>
        <a:p>
          <a:endParaRPr lang="sv-SE" sz="1400">
            <a:solidFill>
              <a:schemeClr val="tx1"/>
            </a:solidFill>
          </a:endParaRPr>
        </a:p>
      </dgm:t>
    </dgm:pt>
    <dgm:pt modelId="{1D9A1D5D-0626-45E0-BE03-E8391F9B3CF3}" type="pres">
      <dgm:prSet presAssocID="{8057AD89-3CF2-4505-B75A-2A56B52EEEA4}" presName="diagram" presStyleCnt="0">
        <dgm:presLayoutVars>
          <dgm:chPref val="1"/>
          <dgm:dir/>
          <dgm:animOne val="branch"/>
          <dgm:animLvl val="lvl"/>
          <dgm:resizeHandles/>
        </dgm:presLayoutVars>
      </dgm:prSet>
      <dgm:spPr/>
    </dgm:pt>
    <dgm:pt modelId="{000E920C-4E67-4849-A610-B6A4BAFCD79F}" type="pres">
      <dgm:prSet presAssocID="{C997488E-30A1-41E3-A4EB-C2ABD4C88360}" presName="root" presStyleCnt="0"/>
      <dgm:spPr/>
    </dgm:pt>
    <dgm:pt modelId="{0A18F604-BE77-4A4B-9B9F-52C9139E17A1}" type="pres">
      <dgm:prSet presAssocID="{C997488E-30A1-41E3-A4EB-C2ABD4C88360}" presName="rootComposite" presStyleCnt="0"/>
      <dgm:spPr/>
    </dgm:pt>
    <dgm:pt modelId="{7D5020F3-6D3A-4262-9CED-3D82E9C83103}" type="pres">
      <dgm:prSet presAssocID="{C997488E-30A1-41E3-A4EB-C2ABD4C88360}" presName="rootText" presStyleLbl="node1" presStyleIdx="0" presStyleCnt="3" custScaleY="65793"/>
      <dgm:spPr/>
    </dgm:pt>
    <dgm:pt modelId="{E283ABAF-CA1A-44F6-B7C3-20DC0A68CA24}" type="pres">
      <dgm:prSet presAssocID="{C997488E-30A1-41E3-A4EB-C2ABD4C88360}" presName="rootConnector" presStyleLbl="node1" presStyleIdx="0" presStyleCnt="3"/>
      <dgm:spPr/>
    </dgm:pt>
    <dgm:pt modelId="{6A48E665-D18C-4942-89B0-F5719466C282}" type="pres">
      <dgm:prSet presAssocID="{C997488E-30A1-41E3-A4EB-C2ABD4C88360}" presName="childShape" presStyleCnt="0"/>
      <dgm:spPr/>
    </dgm:pt>
    <dgm:pt modelId="{6AC82194-25D9-4464-8D77-BAAFBE1F08F5}" type="pres">
      <dgm:prSet presAssocID="{FA0FA967-32DC-4DD4-B935-E0D8ECF2ABAB}" presName="Name13" presStyleLbl="parChTrans1D2" presStyleIdx="0" presStyleCnt="7"/>
      <dgm:spPr/>
    </dgm:pt>
    <dgm:pt modelId="{0D7B3BFB-EA57-468B-913F-1EB23AB263D5}" type="pres">
      <dgm:prSet presAssocID="{61DE2A7F-CF9B-45C2-B9BD-3C643B2318C9}" presName="childText" presStyleLbl="bgAcc1" presStyleIdx="0" presStyleCnt="7" custScaleX="137021" custScaleY="123791">
        <dgm:presLayoutVars>
          <dgm:bulletEnabled val="1"/>
        </dgm:presLayoutVars>
      </dgm:prSet>
      <dgm:spPr/>
    </dgm:pt>
    <dgm:pt modelId="{F20F77A0-2D58-4284-A29F-193F3976B940}" type="pres">
      <dgm:prSet presAssocID="{EFF3EBAA-1081-4FFB-B91A-F2EFAE525B57}" presName="Name13" presStyleLbl="parChTrans1D2" presStyleIdx="1" presStyleCnt="7"/>
      <dgm:spPr/>
    </dgm:pt>
    <dgm:pt modelId="{3AE99246-D7E1-4FE1-ADFD-401620400C64}" type="pres">
      <dgm:prSet presAssocID="{CDF9968C-2FA8-4663-B37E-E7CC67C1F190}" presName="childText" presStyleLbl="bgAcc1" presStyleIdx="1" presStyleCnt="7" custScaleX="137169" custScaleY="122454">
        <dgm:presLayoutVars>
          <dgm:bulletEnabled val="1"/>
        </dgm:presLayoutVars>
      </dgm:prSet>
      <dgm:spPr/>
    </dgm:pt>
    <dgm:pt modelId="{9CF51CA5-1954-4CE6-8A7E-67B6A6BA7A69}" type="pres">
      <dgm:prSet presAssocID="{E064783B-7F66-408A-B63E-581FF282145D}" presName="Name13" presStyleLbl="parChTrans1D2" presStyleIdx="2" presStyleCnt="7"/>
      <dgm:spPr/>
    </dgm:pt>
    <dgm:pt modelId="{FC44CAAF-DAF9-4607-9D03-F2FE0CB182C2}" type="pres">
      <dgm:prSet presAssocID="{CA5C704F-1F66-46FD-B7F3-F493DCBC30C9}" presName="childText" presStyleLbl="bgAcc1" presStyleIdx="2" presStyleCnt="7" custScaleX="137169">
        <dgm:presLayoutVars>
          <dgm:bulletEnabled val="1"/>
        </dgm:presLayoutVars>
      </dgm:prSet>
      <dgm:spPr/>
    </dgm:pt>
    <dgm:pt modelId="{DC40FFBE-4D2D-4414-A8CE-8FB65BFEBBF5}" type="pres">
      <dgm:prSet presAssocID="{18CEC1AD-A729-488D-8181-A45D92A3A397}" presName="root" presStyleCnt="0"/>
      <dgm:spPr/>
    </dgm:pt>
    <dgm:pt modelId="{FF2FFAE3-98A2-4260-A9AA-991E38746AC9}" type="pres">
      <dgm:prSet presAssocID="{18CEC1AD-A729-488D-8181-A45D92A3A397}" presName="rootComposite" presStyleCnt="0"/>
      <dgm:spPr/>
    </dgm:pt>
    <dgm:pt modelId="{0146A7B6-6B42-4519-B6FE-ABFFCEFC4111}" type="pres">
      <dgm:prSet presAssocID="{18CEC1AD-A729-488D-8181-A45D92A3A397}" presName="rootText" presStyleLbl="node1" presStyleIdx="1" presStyleCnt="3" custScaleX="126150" custScaleY="65793"/>
      <dgm:spPr/>
    </dgm:pt>
    <dgm:pt modelId="{9247440B-F0CD-4341-AA45-E4945A76CA2D}" type="pres">
      <dgm:prSet presAssocID="{18CEC1AD-A729-488D-8181-A45D92A3A397}" presName="rootConnector" presStyleLbl="node1" presStyleIdx="1" presStyleCnt="3"/>
      <dgm:spPr/>
    </dgm:pt>
    <dgm:pt modelId="{D0659568-5013-4773-AB58-4F5D3A2CE3CD}" type="pres">
      <dgm:prSet presAssocID="{18CEC1AD-A729-488D-8181-A45D92A3A397}" presName="childShape" presStyleCnt="0"/>
      <dgm:spPr/>
    </dgm:pt>
    <dgm:pt modelId="{79CF419B-1B40-4105-BA74-DF81F976584F}" type="pres">
      <dgm:prSet presAssocID="{31CF578C-E34A-4378-94BB-7AB3584879B1}" presName="Name13" presStyleLbl="parChTrans1D2" presStyleIdx="3" presStyleCnt="7"/>
      <dgm:spPr/>
    </dgm:pt>
    <dgm:pt modelId="{14B09DF0-6A8D-4282-AC61-7DF93AD9F4D0}" type="pres">
      <dgm:prSet presAssocID="{C67834AC-6128-4611-B6FE-FB3C94036A37}" presName="childText" presStyleLbl="bgAcc1" presStyleIdx="3" presStyleCnt="7" custScaleX="155317" custScaleY="132570">
        <dgm:presLayoutVars>
          <dgm:bulletEnabled val="1"/>
        </dgm:presLayoutVars>
      </dgm:prSet>
      <dgm:spPr/>
    </dgm:pt>
    <dgm:pt modelId="{4BD1A70B-AA5E-4664-BB73-813FA706D716}" type="pres">
      <dgm:prSet presAssocID="{46FDC0CE-7894-48CD-9626-C1872FF09D00}" presName="Name13" presStyleLbl="parChTrans1D2" presStyleIdx="4" presStyleCnt="7"/>
      <dgm:spPr/>
    </dgm:pt>
    <dgm:pt modelId="{570B0B2D-47B0-46A2-958E-F8574D5A3F7F}" type="pres">
      <dgm:prSet presAssocID="{4C388852-A70C-40E5-B851-F40427CF266B}" presName="childText" presStyleLbl="bgAcc1" presStyleIdx="4" presStyleCnt="7" custScaleX="155373" custLinFactNeighborX="1754" custLinFactNeighborY="-8974">
        <dgm:presLayoutVars>
          <dgm:bulletEnabled val="1"/>
        </dgm:presLayoutVars>
      </dgm:prSet>
      <dgm:spPr/>
    </dgm:pt>
    <dgm:pt modelId="{2F0AE793-70B2-4DF7-936F-EDB4E8064B07}" type="pres">
      <dgm:prSet presAssocID="{804F5159-0C70-46F2-95D9-59921CECA47A}" presName="Name13" presStyleLbl="parChTrans1D2" presStyleIdx="5" presStyleCnt="7"/>
      <dgm:spPr/>
    </dgm:pt>
    <dgm:pt modelId="{73B216C1-D8B5-4609-90A9-D6114E50F2E3}" type="pres">
      <dgm:prSet presAssocID="{0EF15DD6-C3AF-4096-B9F4-2D62F741EACF}" presName="childText" presStyleLbl="bgAcc1" presStyleIdx="5" presStyleCnt="7" custScaleX="155317" custLinFactNeighborX="-3376" custLinFactNeighborY="37174">
        <dgm:presLayoutVars>
          <dgm:bulletEnabled val="1"/>
        </dgm:presLayoutVars>
      </dgm:prSet>
      <dgm:spPr/>
    </dgm:pt>
    <dgm:pt modelId="{12B63FCB-EB41-48FE-B89D-BA8F9BF8A2AE}" type="pres">
      <dgm:prSet presAssocID="{217D8E87-3A78-432B-AE27-A2C2F741B18A}" presName="root" presStyleCnt="0"/>
      <dgm:spPr/>
    </dgm:pt>
    <dgm:pt modelId="{8FE43511-4AB5-4BB2-8961-E6D5B9E75DD2}" type="pres">
      <dgm:prSet presAssocID="{217D8E87-3A78-432B-AE27-A2C2F741B18A}" presName="rootComposite" presStyleCnt="0"/>
      <dgm:spPr/>
    </dgm:pt>
    <dgm:pt modelId="{75A3D3DE-0C3A-4DE8-96D3-39BD8F6468DD}" type="pres">
      <dgm:prSet presAssocID="{217D8E87-3A78-432B-AE27-A2C2F741B18A}" presName="rootText" presStyleLbl="node1" presStyleIdx="2" presStyleCnt="3" custScaleX="159636" custScaleY="65793"/>
      <dgm:spPr/>
    </dgm:pt>
    <dgm:pt modelId="{57696752-7CE7-4E8D-B1AF-D38490737538}" type="pres">
      <dgm:prSet presAssocID="{217D8E87-3A78-432B-AE27-A2C2F741B18A}" presName="rootConnector" presStyleLbl="node1" presStyleIdx="2" presStyleCnt="3"/>
      <dgm:spPr/>
    </dgm:pt>
    <dgm:pt modelId="{EA097CDC-06D6-4BAE-8948-24460CD85596}" type="pres">
      <dgm:prSet presAssocID="{217D8E87-3A78-432B-AE27-A2C2F741B18A}" presName="childShape" presStyleCnt="0"/>
      <dgm:spPr/>
    </dgm:pt>
    <dgm:pt modelId="{2CD1C664-8072-441D-B6D4-36CBEA56C80B}" type="pres">
      <dgm:prSet presAssocID="{6421B7C5-4D28-459D-9AC0-1EA5F8FF1D58}" presName="Name13" presStyleLbl="parChTrans1D2" presStyleIdx="6" presStyleCnt="7"/>
      <dgm:spPr/>
    </dgm:pt>
    <dgm:pt modelId="{88B0B181-380E-4D41-ACAF-E68BD7FE4418}" type="pres">
      <dgm:prSet presAssocID="{DC0FA7C4-3087-4580-867F-D346A02D154F}" presName="childText" presStyleLbl="bgAcc1" presStyleIdx="6" presStyleCnt="7" custScaleX="149333" custScaleY="135459" custLinFactNeighborX="-3290" custLinFactNeighborY="-6321">
        <dgm:presLayoutVars>
          <dgm:bulletEnabled val="1"/>
        </dgm:presLayoutVars>
      </dgm:prSet>
      <dgm:spPr/>
    </dgm:pt>
  </dgm:ptLst>
  <dgm:cxnLst>
    <dgm:cxn modelId="{8182E009-2946-4D06-9F97-011025C86172}" srcId="{18CEC1AD-A729-488D-8181-A45D92A3A397}" destId="{C67834AC-6128-4611-B6FE-FB3C94036A37}" srcOrd="0" destOrd="0" parTransId="{31CF578C-E34A-4378-94BB-7AB3584879B1}" sibTransId="{4CEE8262-48F9-4E38-8C34-6E03925CB024}"/>
    <dgm:cxn modelId="{B324EA0A-2A90-4D88-96E2-69AAA9C8DB39}" srcId="{CDF9968C-2FA8-4663-B37E-E7CC67C1F190}" destId="{604F6C75-204F-4DEB-B759-AEB028D77DA5}" srcOrd="1" destOrd="0" parTransId="{D6814418-1256-4DF9-8DBF-5D6FB89F2F9B}" sibTransId="{A54F8EC7-7FB6-4244-A859-060721264C20}"/>
    <dgm:cxn modelId="{8BB74B11-BA1D-4D75-BD4A-DB56814F7DC7}" type="presOf" srcId="{C997488E-30A1-41E3-A4EB-C2ABD4C88360}" destId="{E283ABAF-CA1A-44F6-B7C3-20DC0A68CA24}" srcOrd="1" destOrd="0" presId="urn:microsoft.com/office/officeart/2005/8/layout/hierarchy3"/>
    <dgm:cxn modelId="{216DFA15-7100-49F8-B2E5-304EEA2922E2}" srcId="{CDF9968C-2FA8-4663-B37E-E7CC67C1F190}" destId="{BBAE1CCB-CE3F-4267-9EF5-00B203497DBF}" srcOrd="0" destOrd="0" parTransId="{8253D698-6E8D-4F19-B291-E24FF8C60389}" sibTransId="{94024EE9-1C0C-4523-B006-27C3AC82A7B4}"/>
    <dgm:cxn modelId="{3E14D316-B5CE-4FA2-A77A-B0A1E5E9F79C}" type="presOf" srcId="{96B1E173-C98D-46AA-A8C1-1F519FD8DC11}" destId="{570B0B2D-47B0-46A2-958E-F8574D5A3F7F}" srcOrd="0" destOrd="1" presId="urn:microsoft.com/office/officeart/2005/8/layout/hierarchy3"/>
    <dgm:cxn modelId="{6EE9BA19-4CA7-4FF4-851A-743AADC2197F}" srcId="{C67834AC-6128-4611-B6FE-FB3C94036A37}" destId="{EEC5AA14-9457-4289-A0C1-1A08741147F6}" srcOrd="0" destOrd="0" parTransId="{89A8C1F3-F9F7-4E4A-8A6B-B442B7BC2045}" sibTransId="{B0A0A64E-CEC0-4AB5-8D30-C68A6835F961}"/>
    <dgm:cxn modelId="{6A715F1C-5904-4094-81E5-A6AD80B5FB75}" srcId="{C997488E-30A1-41E3-A4EB-C2ABD4C88360}" destId="{CA5C704F-1F66-46FD-B7F3-F493DCBC30C9}" srcOrd="2" destOrd="0" parTransId="{E064783B-7F66-408A-B63E-581FF282145D}" sibTransId="{3F02B5A9-4CA8-4D5B-901B-148B2984E53E}"/>
    <dgm:cxn modelId="{2969A41E-F4D6-48EE-96B2-014E88B06ED1}" type="presOf" srcId="{8057AD89-3CF2-4505-B75A-2A56B52EEEA4}" destId="{1D9A1D5D-0626-45E0-BE03-E8391F9B3CF3}" srcOrd="0" destOrd="0" presId="urn:microsoft.com/office/officeart/2005/8/layout/hierarchy3"/>
    <dgm:cxn modelId="{4D10F621-383C-46B2-8EBE-5FFB7AD2A4AF}" type="presOf" srcId="{A5AC0E19-9E01-4010-8E3F-65A3808A9987}" destId="{73B216C1-D8B5-4609-90A9-D6114E50F2E3}" srcOrd="0" destOrd="1" presId="urn:microsoft.com/office/officeart/2005/8/layout/hierarchy3"/>
    <dgm:cxn modelId="{F70F382E-CF64-405E-AC50-BBC6E711750D}" type="presOf" srcId="{EEC5AA14-9457-4289-A0C1-1A08741147F6}" destId="{14B09DF0-6A8D-4282-AC61-7DF93AD9F4D0}" srcOrd="0" destOrd="1" presId="urn:microsoft.com/office/officeart/2005/8/layout/hierarchy3"/>
    <dgm:cxn modelId="{7D408132-BE80-4DF1-9C62-D761068358CB}" srcId="{DC0FA7C4-3087-4580-867F-D346A02D154F}" destId="{BD8C11B1-DA9A-41F4-9ECB-6D238EB4650E}" srcOrd="0" destOrd="0" parTransId="{F0F2C2E5-8279-4C09-987A-072C28C271A9}" sibTransId="{B1366CDF-B3A7-4B36-9E2F-04DFFC5C10B8}"/>
    <dgm:cxn modelId="{2DC97834-D66B-4B7A-8AB3-D3C69E02B009}" type="presOf" srcId="{CDF9968C-2FA8-4663-B37E-E7CC67C1F190}" destId="{3AE99246-D7E1-4FE1-ADFD-401620400C64}" srcOrd="0" destOrd="0" presId="urn:microsoft.com/office/officeart/2005/8/layout/hierarchy3"/>
    <dgm:cxn modelId="{5B498C36-0EB5-4398-A70D-73C10A2BB104}" type="presOf" srcId="{C67834AC-6128-4611-B6FE-FB3C94036A37}" destId="{14B09DF0-6A8D-4282-AC61-7DF93AD9F4D0}" srcOrd="0" destOrd="0" presId="urn:microsoft.com/office/officeart/2005/8/layout/hierarchy3"/>
    <dgm:cxn modelId="{58445640-D4B4-4188-9CA6-839FE5082DF5}" type="presOf" srcId="{4C388852-A70C-40E5-B851-F40427CF266B}" destId="{570B0B2D-47B0-46A2-958E-F8574D5A3F7F}" srcOrd="0" destOrd="0" presId="urn:microsoft.com/office/officeart/2005/8/layout/hierarchy3"/>
    <dgm:cxn modelId="{79437764-02BB-4EAD-B633-F3F378FE9B71}" type="presOf" srcId="{FA0FA967-32DC-4DD4-B935-E0D8ECF2ABAB}" destId="{6AC82194-25D9-4464-8D77-BAAFBE1F08F5}" srcOrd="0" destOrd="0" presId="urn:microsoft.com/office/officeart/2005/8/layout/hierarchy3"/>
    <dgm:cxn modelId="{DBFDA866-1F22-4ABF-A1B7-5C125F889E6F}" type="presOf" srcId="{31CF578C-E34A-4378-94BB-7AB3584879B1}" destId="{79CF419B-1B40-4105-BA74-DF81F976584F}" srcOrd="0" destOrd="0" presId="urn:microsoft.com/office/officeart/2005/8/layout/hierarchy3"/>
    <dgm:cxn modelId="{009E2D68-1069-4204-97E6-6CDD3A55C56D}" type="presOf" srcId="{604F6C75-204F-4DEB-B759-AEB028D77DA5}" destId="{3AE99246-D7E1-4FE1-ADFD-401620400C64}" srcOrd="0" destOrd="2" presId="urn:microsoft.com/office/officeart/2005/8/layout/hierarchy3"/>
    <dgm:cxn modelId="{E271B249-45AD-493F-96EA-1A8CAC11D80F}" srcId="{C67834AC-6128-4611-B6FE-FB3C94036A37}" destId="{662EBC3F-45CC-4738-9C59-80E8CD7A12D7}" srcOrd="2" destOrd="0" parTransId="{50F4A8FE-8EA8-46F8-B438-1CCE1941FE6E}" sibTransId="{C69DD204-044C-4D12-B73F-D06CAB634100}"/>
    <dgm:cxn modelId="{A486734C-9639-4F8E-8713-2B6B23A2945C}" srcId="{C997488E-30A1-41E3-A4EB-C2ABD4C88360}" destId="{61DE2A7F-CF9B-45C2-B9BD-3C643B2318C9}" srcOrd="0" destOrd="0" parTransId="{FA0FA967-32DC-4DD4-B935-E0D8ECF2ABAB}" sibTransId="{D0CFF787-4CDD-41FA-BA25-CFDD4D3B58E1}"/>
    <dgm:cxn modelId="{4C26D06D-5FCC-45BA-A048-DFD1856F35E2}" type="presOf" srcId="{46FDC0CE-7894-48CD-9626-C1872FF09D00}" destId="{4BD1A70B-AA5E-4664-BB73-813FA706D716}" srcOrd="0" destOrd="0" presId="urn:microsoft.com/office/officeart/2005/8/layout/hierarchy3"/>
    <dgm:cxn modelId="{7848454E-E133-4C0B-B6D0-8F39011B4E0B}" type="presOf" srcId="{C997488E-30A1-41E3-A4EB-C2ABD4C88360}" destId="{7D5020F3-6D3A-4262-9CED-3D82E9C83103}" srcOrd="0" destOrd="0" presId="urn:microsoft.com/office/officeart/2005/8/layout/hierarchy3"/>
    <dgm:cxn modelId="{D075E052-2EB5-4751-A27C-BAA78C90A3E8}" srcId="{0EF15DD6-C3AF-4096-B9F4-2D62F741EACF}" destId="{A5AC0E19-9E01-4010-8E3F-65A3808A9987}" srcOrd="0" destOrd="0" parTransId="{1E4AD883-67D3-445D-8C57-FBE49DB19AE0}" sibTransId="{5312085B-378D-4889-8509-A2C566D3BB1E}"/>
    <dgm:cxn modelId="{762C5C77-2B6B-41B5-BC37-21558DACACBE}" type="presOf" srcId="{DC0FA7C4-3087-4580-867F-D346A02D154F}" destId="{88B0B181-380E-4D41-ACAF-E68BD7FE4418}" srcOrd="0" destOrd="0" presId="urn:microsoft.com/office/officeart/2005/8/layout/hierarchy3"/>
    <dgm:cxn modelId="{473F3B7A-5B74-4161-A699-EDE318637132}" type="presOf" srcId="{A608326B-B6D5-41F5-B7D2-282FBA4906BF}" destId="{14B09DF0-6A8D-4282-AC61-7DF93AD9F4D0}" srcOrd="0" destOrd="2" presId="urn:microsoft.com/office/officeart/2005/8/layout/hierarchy3"/>
    <dgm:cxn modelId="{49A8817C-EC86-46E1-B717-E26ADF2A82CA}" type="presOf" srcId="{BBAE1CCB-CE3F-4267-9EF5-00B203497DBF}" destId="{3AE99246-D7E1-4FE1-ADFD-401620400C64}" srcOrd="0" destOrd="1" presId="urn:microsoft.com/office/officeart/2005/8/layout/hierarchy3"/>
    <dgm:cxn modelId="{5467D483-31EF-4686-AEAB-F2EE383E0BF0}" srcId="{8057AD89-3CF2-4505-B75A-2A56B52EEEA4}" destId="{217D8E87-3A78-432B-AE27-A2C2F741B18A}" srcOrd="2" destOrd="0" parTransId="{106C8648-87E2-47BE-A6F6-AEA7A51EE9D0}" sibTransId="{29BAD362-E111-4B74-A166-9F2E090C9C66}"/>
    <dgm:cxn modelId="{5B598584-19EE-47FD-A06D-506CC439BBBF}" type="presOf" srcId="{A0843A45-60B0-47FA-B44E-237AB18DD631}" destId="{0D7B3BFB-EA57-468B-913F-1EB23AB263D5}" srcOrd="0" destOrd="1" presId="urn:microsoft.com/office/officeart/2005/8/layout/hierarchy3"/>
    <dgm:cxn modelId="{D1840786-49A8-464D-B702-D4301EFCC1A0}" type="presOf" srcId="{6421B7C5-4D28-459D-9AC0-1EA5F8FF1D58}" destId="{2CD1C664-8072-441D-B6D4-36CBEA56C80B}" srcOrd="0" destOrd="0" presId="urn:microsoft.com/office/officeart/2005/8/layout/hierarchy3"/>
    <dgm:cxn modelId="{97C18887-CCE4-4DF2-9B9F-53569DE6EDC9}" type="presOf" srcId="{EFF3EBAA-1081-4FFB-B91A-F2EFAE525B57}" destId="{F20F77A0-2D58-4284-A29F-193F3976B940}" srcOrd="0" destOrd="0" presId="urn:microsoft.com/office/officeart/2005/8/layout/hierarchy3"/>
    <dgm:cxn modelId="{33F4218A-272C-4440-879C-EBD41A75A364}" type="presOf" srcId="{F20307E2-0B5F-4C15-B11C-79F81C474B56}" destId="{0D7B3BFB-EA57-468B-913F-1EB23AB263D5}" srcOrd="0" destOrd="2" presId="urn:microsoft.com/office/officeart/2005/8/layout/hierarchy3"/>
    <dgm:cxn modelId="{0991C98A-39C5-4AC3-81CE-3333332CD0FD}" srcId="{18CEC1AD-A729-488D-8181-A45D92A3A397}" destId="{4C388852-A70C-40E5-B851-F40427CF266B}" srcOrd="1" destOrd="0" parTransId="{46FDC0CE-7894-48CD-9626-C1872FF09D00}" sibTransId="{022A0ACD-BDB5-4D42-8D65-4A75D5249A9A}"/>
    <dgm:cxn modelId="{504BE38A-45F8-4E49-B5F6-215B0AEC83CB}" type="presOf" srcId="{0A0D7B5F-5317-4C58-BAD5-5E5762F28494}" destId="{FC44CAAF-DAF9-4607-9D03-F2FE0CB182C2}" srcOrd="0" destOrd="1" presId="urn:microsoft.com/office/officeart/2005/8/layout/hierarchy3"/>
    <dgm:cxn modelId="{89759A8B-89BB-49A5-8BCE-6656157A9C77}" srcId="{8057AD89-3CF2-4505-B75A-2A56B52EEEA4}" destId="{C997488E-30A1-41E3-A4EB-C2ABD4C88360}" srcOrd="0" destOrd="0" parTransId="{D9B53A5C-1F01-4925-9640-97F04995B679}" sibTransId="{DA16BA35-A620-47CE-8FDA-95114A55C2D6}"/>
    <dgm:cxn modelId="{4D42F690-D045-4761-A8B0-F5C0110C948E}" type="presOf" srcId="{B0AB01F3-2BDC-4D67-BE6F-7013CD4A8542}" destId="{0D7B3BFB-EA57-468B-913F-1EB23AB263D5}" srcOrd="0" destOrd="3" presId="urn:microsoft.com/office/officeart/2005/8/layout/hierarchy3"/>
    <dgm:cxn modelId="{45028B9E-7855-41EF-B508-329500C7E511}" type="presOf" srcId="{18CEC1AD-A729-488D-8181-A45D92A3A397}" destId="{9247440B-F0CD-4341-AA45-E4945A76CA2D}" srcOrd="1" destOrd="0" presId="urn:microsoft.com/office/officeart/2005/8/layout/hierarchy3"/>
    <dgm:cxn modelId="{C5A53BA5-A33C-4B76-AA28-F625D1D6423E}" type="presOf" srcId="{BD8C11B1-DA9A-41F4-9ECB-6D238EB4650E}" destId="{88B0B181-380E-4D41-ACAF-E68BD7FE4418}" srcOrd="0" destOrd="1" presId="urn:microsoft.com/office/officeart/2005/8/layout/hierarchy3"/>
    <dgm:cxn modelId="{D7784DA5-7290-46DE-8F1E-CCB88EB9E280}" type="presOf" srcId="{662EBC3F-45CC-4738-9C59-80E8CD7A12D7}" destId="{14B09DF0-6A8D-4282-AC61-7DF93AD9F4D0}" srcOrd="0" destOrd="3" presId="urn:microsoft.com/office/officeart/2005/8/layout/hierarchy3"/>
    <dgm:cxn modelId="{87F611A6-CFD6-430C-B07D-222D0EB127FB}" srcId="{61DE2A7F-CF9B-45C2-B9BD-3C643B2318C9}" destId="{F20307E2-0B5F-4C15-B11C-79F81C474B56}" srcOrd="1" destOrd="0" parTransId="{CC29A6E8-ED1C-4845-AC5C-5B07608CF944}" sibTransId="{0DEFC0E1-3A92-4BB8-8B95-2A8A44D94B4F}"/>
    <dgm:cxn modelId="{BE29EFA9-B7DA-46DE-A617-2A7D29D34874}" srcId="{217D8E87-3A78-432B-AE27-A2C2F741B18A}" destId="{DC0FA7C4-3087-4580-867F-D346A02D154F}" srcOrd="0" destOrd="0" parTransId="{6421B7C5-4D28-459D-9AC0-1EA5F8FF1D58}" sibTransId="{9DEB9BAE-8EC9-40C6-A679-F5459893BFBA}"/>
    <dgm:cxn modelId="{69B28AAB-CA7F-4E3C-93BB-9C48C4569641}" srcId="{C997488E-30A1-41E3-A4EB-C2ABD4C88360}" destId="{CDF9968C-2FA8-4663-B37E-E7CC67C1F190}" srcOrd="1" destOrd="0" parTransId="{EFF3EBAA-1081-4FFB-B91A-F2EFAE525B57}" sibTransId="{F721F43D-5E5D-4D52-A88C-AA566E75FAA2}"/>
    <dgm:cxn modelId="{666AAFAC-BD63-42E4-B1B8-F6432BC071FB}" type="presOf" srcId="{0EF15DD6-C3AF-4096-B9F4-2D62F741EACF}" destId="{73B216C1-D8B5-4609-90A9-D6114E50F2E3}" srcOrd="0" destOrd="0" presId="urn:microsoft.com/office/officeart/2005/8/layout/hierarchy3"/>
    <dgm:cxn modelId="{F23E38AF-EF4C-4ABE-81D7-569E9B0711E8}" type="presOf" srcId="{E064783B-7F66-408A-B63E-581FF282145D}" destId="{9CF51CA5-1954-4CE6-8A7E-67B6A6BA7A69}" srcOrd="0" destOrd="0" presId="urn:microsoft.com/office/officeart/2005/8/layout/hierarchy3"/>
    <dgm:cxn modelId="{141880B0-C58B-4DCB-AB46-0981ED341D3A}" srcId="{C67834AC-6128-4611-B6FE-FB3C94036A37}" destId="{A608326B-B6D5-41F5-B7D2-282FBA4906BF}" srcOrd="1" destOrd="0" parTransId="{1586862A-CB40-4296-BD17-5A7F60930935}" sibTransId="{23E3A1BD-742E-4A90-8F27-AEA739D8C45D}"/>
    <dgm:cxn modelId="{9AEBABB6-F518-4F30-A963-66469EBFF060}" type="presOf" srcId="{217D8E87-3A78-432B-AE27-A2C2F741B18A}" destId="{75A3D3DE-0C3A-4DE8-96D3-39BD8F6468DD}" srcOrd="0" destOrd="0" presId="urn:microsoft.com/office/officeart/2005/8/layout/hierarchy3"/>
    <dgm:cxn modelId="{E7F360C2-D9C4-4A8D-A38D-C8DAB99A6DE1}" type="presOf" srcId="{CA5C704F-1F66-46FD-B7F3-F493DCBC30C9}" destId="{FC44CAAF-DAF9-4607-9D03-F2FE0CB182C2}" srcOrd="0" destOrd="0" presId="urn:microsoft.com/office/officeart/2005/8/layout/hierarchy3"/>
    <dgm:cxn modelId="{38E023C8-390B-4C40-9A5B-B9D927ABCAC9}" srcId="{8057AD89-3CF2-4505-B75A-2A56B52EEEA4}" destId="{18CEC1AD-A729-488D-8181-A45D92A3A397}" srcOrd="1" destOrd="0" parTransId="{596E0EA0-858D-4789-B053-57A9D4DDA1A9}" sibTransId="{6477ED27-74A6-4C63-B936-3827D3A02E14}"/>
    <dgm:cxn modelId="{35FA4DDB-46BF-48DC-A312-908A3B6C265C}" type="presOf" srcId="{61DE2A7F-CF9B-45C2-B9BD-3C643B2318C9}" destId="{0D7B3BFB-EA57-468B-913F-1EB23AB263D5}" srcOrd="0" destOrd="0" presId="urn:microsoft.com/office/officeart/2005/8/layout/hierarchy3"/>
    <dgm:cxn modelId="{542E75E3-1F59-4713-83CE-0BFA7569A4DE}" type="presOf" srcId="{804F5159-0C70-46F2-95D9-59921CECA47A}" destId="{2F0AE793-70B2-4DF7-936F-EDB4E8064B07}" srcOrd="0" destOrd="0" presId="urn:microsoft.com/office/officeart/2005/8/layout/hierarchy3"/>
    <dgm:cxn modelId="{0D77C6E5-A12A-44A0-9A76-5516FE7AC1E4}" srcId="{61DE2A7F-CF9B-45C2-B9BD-3C643B2318C9}" destId="{B0AB01F3-2BDC-4D67-BE6F-7013CD4A8542}" srcOrd="2" destOrd="0" parTransId="{78E1CA81-E207-4AD2-B79C-F39B7391197B}" sibTransId="{9F89DAC4-D19C-4198-91D5-F8256CC9479C}"/>
    <dgm:cxn modelId="{C248C0E6-CB9A-4A10-BFC1-951FEBFBA55A}" srcId="{4C388852-A70C-40E5-B851-F40427CF266B}" destId="{96B1E173-C98D-46AA-A8C1-1F519FD8DC11}" srcOrd="0" destOrd="0" parTransId="{92956CFC-6CBD-4879-8AB8-79E373ECDA1D}" sibTransId="{641F0CA1-F5CC-4585-9365-8082C675F58B}"/>
    <dgm:cxn modelId="{AE8249E7-DFFA-4A4C-B1F1-2C0822E205FB}" srcId="{61DE2A7F-CF9B-45C2-B9BD-3C643B2318C9}" destId="{A0843A45-60B0-47FA-B44E-237AB18DD631}" srcOrd="0" destOrd="0" parTransId="{978E118C-90B7-4FF7-8D80-CD5ACFC8ABBB}" sibTransId="{D6A9B5E0-AD2B-4823-B465-D47F20D9CD39}"/>
    <dgm:cxn modelId="{10D797ED-DA5F-4883-ACFF-CA26A95DE9B5}" type="presOf" srcId="{217D8E87-3A78-432B-AE27-A2C2F741B18A}" destId="{57696752-7CE7-4E8D-B1AF-D38490737538}" srcOrd="1" destOrd="0" presId="urn:microsoft.com/office/officeart/2005/8/layout/hierarchy3"/>
    <dgm:cxn modelId="{4C6707EF-DD30-4CC1-B87F-0AEA06DDE627}" srcId="{CA5C704F-1F66-46FD-B7F3-F493DCBC30C9}" destId="{0A0D7B5F-5317-4C58-BAD5-5E5762F28494}" srcOrd="0" destOrd="0" parTransId="{91E8409C-23D9-4EB4-B8F3-29D6E3E8F6B3}" sibTransId="{31648C5C-1224-44EE-B83C-7A657739C6D4}"/>
    <dgm:cxn modelId="{950C99EF-A9D3-4532-9525-724E7B89714A}" srcId="{18CEC1AD-A729-488D-8181-A45D92A3A397}" destId="{0EF15DD6-C3AF-4096-B9F4-2D62F741EACF}" srcOrd="2" destOrd="0" parTransId="{804F5159-0C70-46F2-95D9-59921CECA47A}" sibTransId="{FE8FFA75-243C-4271-8C65-610ED2277CC0}"/>
    <dgm:cxn modelId="{3F2D55F2-C4EF-4A2C-A4AF-3B76BAF4CC48}" type="presOf" srcId="{18CEC1AD-A729-488D-8181-A45D92A3A397}" destId="{0146A7B6-6B42-4519-B6FE-ABFFCEFC4111}" srcOrd="0" destOrd="0" presId="urn:microsoft.com/office/officeart/2005/8/layout/hierarchy3"/>
    <dgm:cxn modelId="{82C49EEA-19D0-466A-B931-EF27C24EB109}" type="presParOf" srcId="{1D9A1D5D-0626-45E0-BE03-E8391F9B3CF3}" destId="{000E920C-4E67-4849-A610-B6A4BAFCD79F}" srcOrd="0" destOrd="0" presId="urn:microsoft.com/office/officeart/2005/8/layout/hierarchy3"/>
    <dgm:cxn modelId="{BDB10C85-422C-4F97-AF17-F25B63508508}" type="presParOf" srcId="{000E920C-4E67-4849-A610-B6A4BAFCD79F}" destId="{0A18F604-BE77-4A4B-9B9F-52C9139E17A1}" srcOrd="0" destOrd="0" presId="urn:microsoft.com/office/officeart/2005/8/layout/hierarchy3"/>
    <dgm:cxn modelId="{AEC58501-441A-41E2-BA02-BBD312D7B1CE}" type="presParOf" srcId="{0A18F604-BE77-4A4B-9B9F-52C9139E17A1}" destId="{7D5020F3-6D3A-4262-9CED-3D82E9C83103}" srcOrd="0" destOrd="0" presId="urn:microsoft.com/office/officeart/2005/8/layout/hierarchy3"/>
    <dgm:cxn modelId="{BC227B47-C0E9-4DAC-8775-0363D65B0C7D}" type="presParOf" srcId="{0A18F604-BE77-4A4B-9B9F-52C9139E17A1}" destId="{E283ABAF-CA1A-44F6-B7C3-20DC0A68CA24}" srcOrd="1" destOrd="0" presId="urn:microsoft.com/office/officeart/2005/8/layout/hierarchy3"/>
    <dgm:cxn modelId="{0AAAF7D0-E8E3-49B6-BD4D-4971A9EBCD2E}" type="presParOf" srcId="{000E920C-4E67-4849-A610-B6A4BAFCD79F}" destId="{6A48E665-D18C-4942-89B0-F5719466C282}" srcOrd="1" destOrd="0" presId="urn:microsoft.com/office/officeart/2005/8/layout/hierarchy3"/>
    <dgm:cxn modelId="{94A917F1-C83A-44FF-A6C2-C4CDF816617D}" type="presParOf" srcId="{6A48E665-D18C-4942-89B0-F5719466C282}" destId="{6AC82194-25D9-4464-8D77-BAAFBE1F08F5}" srcOrd="0" destOrd="0" presId="urn:microsoft.com/office/officeart/2005/8/layout/hierarchy3"/>
    <dgm:cxn modelId="{FAFC9E09-C4CB-41CE-BCF2-93C11AA4D34B}" type="presParOf" srcId="{6A48E665-D18C-4942-89B0-F5719466C282}" destId="{0D7B3BFB-EA57-468B-913F-1EB23AB263D5}" srcOrd="1" destOrd="0" presId="urn:microsoft.com/office/officeart/2005/8/layout/hierarchy3"/>
    <dgm:cxn modelId="{C99AAA6B-DB28-4EDC-A279-FCA5F2E5AADD}" type="presParOf" srcId="{6A48E665-D18C-4942-89B0-F5719466C282}" destId="{F20F77A0-2D58-4284-A29F-193F3976B940}" srcOrd="2" destOrd="0" presId="urn:microsoft.com/office/officeart/2005/8/layout/hierarchy3"/>
    <dgm:cxn modelId="{CDCC11EB-8C15-42E3-BE2A-CE49B286389D}" type="presParOf" srcId="{6A48E665-D18C-4942-89B0-F5719466C282}" destId="{3AE99246-D7E1-4FE1-ADFD-401620400C64}" srcOrd="3" destOrd="0" presId="urn:microsoft.com/office/officeart/2005/8/layout/hierarchy3"/>
    <dgm:cxn modelId="{CF1E18CC-0BDD-4DA0-8DCE-98E70A1A731A}" type="presParOf" srcId="{6A48E665-D18C-4942-89B0-F5719466C282}" destId="{9CF51CA5-1954-4CE6-8A7E-67B6A6BA7A69}" srcOrd="4" destOrd="0" presId="urn:microsoft.com/office/officeart/2005/8/layout/hierarchy3"/>
    <dgm:cxn modelId="{868AB39B-0BF8-4F03-B298-D58CB3F14A3E}" type="presParOf" srcId="{6A48E665-D18C-4942-89B0-F5719466C282}" destId="{FC44CAAF-DAF9-4607-9D03-F2FE0CB182C2}" srcOrd="5" destOrd="0" presId="urn:microsoft.com/office/officeart/2005/8/layout/hierarchy3"/>
    <dgm:cxn modelId="{0E696D3E-EFF9-452E-9C42-267D02360CD1}" type="presParOf" srcId="{1D9A1D5D-0626-45E0-BE03-E8391F9B3CF3}" destId="{DC40FFBE-4D2D-4414-A8CE-8FB65BFEBBF5}" srcOrd="1" destOrd="0" presId="urn:microsoft.com/office/officeart/2005/8/layout/hierarchy3"/>
    <dgm:cxn modelId="{29C5B52D-A17F-4E79-B739-CB68C82C0E8F}" type="presParOf" srcId="{DC40FFBE-4D2D-4414-A8CE-8FB65BFEBBF5}" destId="{FF2FFAE3-98A2-4260-A9AA-991E38746AC9}" srcOrd="0" destOrd="0" presId="urn:microsoft.com/office/officeart/2005/8/layout/hierarchy3"/>
    <dgm:cxn modelId="{DB757178-C4FA-4BB1-A74F-2E559A8F5C60}" type="presParOf" srcId="{FF2FFAE3-98A2-4260-A9AA-991E38746AC9}" destId="{0146A7B6-6B42-4519-B6FE-ABFFCEFC4111}" srcOrd="0" destOrd="0" presId="urn:microsoft.com/office/officeart/2005/8/layout/hierarchy3"/>
    <dgm:cxn modelId="{E3AC13AF-5411-4AC7-AD63-2F8D2E6EE5BF}" type="presParOf" srcId="{FF2FFAE3-98A2-4260-A9AA-991E38746AC9}" destId="{9247440B-F0CD-4341-AA45-E4945A76CA2D}" srcOrd="1" destOrd="0" presId="urn:microsoft.com/office/officeart/2005/8/layout/hierarchy3"/>
    <dgm:cxn modelId="{681E249F-3639-4362-8224-0EA97C776B8C}" type="presParOf" srcId="{DC40FFBE-4D2D-4414-A8CE-8FB65BFEBBF5}" destId="{D0659568-5013-4773-AB58-4F5D3A2CE3CD}" srcOrd="1" destOrd="0" presId="urn:microsoft.com/office/officeart/2005/8/layout/hierarchy3"/>
    <dgm:cxn modelId="{77FD9717-A24C-4DB6-A570-C6ADD1D59D39}" type="presParOf" srcId="{D0659568-5013-4773-AB58-4F5D3A2CE3CD}" destId="{79CF419B-1B40-4105-BA74-DF81F976584F}" srcOrd="0" destOrd="0" presId="urn:microsoft.com/office/officeart/2005/8/layout/hierarchy3"/>
    <dgm:cxn modelId="{6ACC59B2-2B64-4218-84E7-7D9489DFF792}" type="presParOf" srcId="{D0659568-5013-4773-AB58-4F5D3A2CE3CD}" destId="{14B09DF0-6A8D-4282-AC61-7DF93AD9F4D0}" srcOrd="1" destOrd="0" presId="urn:microsoft.com/office/officeart/2005/8/layout/hierarchy3"/>
    <dgm:cxn modelId="{14D97726-16FD-4BFC-87E2-CEC53460F9ED}" type="presParOf" srcId="{D0659568-5013-4773-AB58-4F5D3A2CE3CD}" destId="{4BD1A70B-AA5E-4664-BB73-813FA706D716}" srcOrd="2" destOrd="0" presId="urn:microsoft.com/office/officeart/2005/8/layout/hierarchy3"/>
    <dgm:cxn modelId="{56ADB0EE-1C47-46C4-9292-65F3B8918459}" type="presParOf" srcId="{D0659568-5013-4773-AB58-4F5D3A2CE3CD}" destId="{570B0B2D-47B0-46A2-958E-F8574D5A3F7F}" srcOrd="3" destOrd="0" presId="urn:microsoft.com/office/officeart/2005/8/layout/hierarchy3"/>
    <dgm:cxn modelId="{E4B40329-BFBA-4681-9F8B-81B8AA94E44D}" type="presParOf" srcId="{D0659568-5013-4773-AB58-4F5D3A2CE3CD}" destId="{2F0AE793-70B2-4DF7-936F-EDB4E8064B07}" srcOrd="4" destOrd="0" presId="urn:microsoft.com/office/officeart/2005/8/layout/hierarchy3"/>
    <dgm:cxn modelId="{7F26AE6B-5275-4726-B9D0-17F77CA4008E}" type="presParOf" srcId="{D0659568-5013-4773-AB58-4F5D3A2CE3CD}" destId="{73B216C1-D8B5-4609-90A9-D6114E50F2E3}" srcOrd="5" destOrd="0" presId="urn:microsoft.com/office/officeart/2005/8/layout/hierarchy3"/>
    <dgm:cxn modelId="{4C33280F-03D7-4398-AFB8-2FB372430CA3}" type="presParOf" srcId="{1D9A1D5D-0626-45E0-BE03-E8391F9B3CF3}" destId="{12B63FCB-EB41-48FE-B89D-BA8F9BF8A2AE}" srcOrd="2" destOrd="0" presId="urn:microsoft.com/office/officeart/2005/8/layout/hierarchy3"/>
    <dgm:cxn modelId="{42B034CD-01FD-4377-96A2-86A91027E5EC}" type="presParOf" srcId="{12B63FCB-EB41-48FE-B89D-BA8F9BF8A2AE}" destId="{8FE43511-4AB5-4BB2-8961-E6D5B9E75DD2}" srcOrd="0" destOrd="0" presId="urn:microsoft.com/office/officeart/2005/8/layout/hierarchy3"/>
    <dgm:cxn modelId="{B87C54A3-FBC7-4049-AC08-ADFEAA8F1204}" type="presParOf" srcId="{8FE43511-4AB5-4BB2-8961-E6D5B9E75DD2}" destId="{75A3D3DE-0C3A-4DE8-96D3-39BD8F6468DD}" srcOrd="0" destOrd="0" presId="urn:microsoft.com/office/officeart/2005/8/layout/hierarchy3"/>
    <dgm:cxn modelId="{FCA9A777-6C86-4267-B932-4C99DB5AB494}" type="presParOf" srcId="{8FE43511-4AB5-4BB2-8961-E6D5B9E75DD2}" destId="{57696752-7CE7-4E8D-B1AF-D38490737538}" srcOrd="1" destOrd="0" presId="urn:microsoft.com/office/officeart/2005/8/layout/hierarchy3"/>
    <dgm:cxn modelId="{ED9633C6-6B3E-492F-8B2D-F786B8131077}" type="presParOf" srcId="{12B63FCB-EB41-48FE-B89D-BA8F9BF8A2AE}" destId="{EA097CDC-06D6-4BAE-8948-24460CD85596}" srcOrd="1" destOrd="0" presId="urn:microsoft.com/office/officeart/2005/8/layout/hierarchy3"/>
    <dgm:cxn modelId="{C1E742CD-2124-41E1-BADC-FB38C9497F16}" type="presParOf" srcId="{EA097CDC-06D6-4BAE-8948-24460CD85596}" destId="{2CD1C664-8072-441D-B6D4-36CBEA56C80B}" srcOrd="0" destOrd="0" presId="urn:microsoft.com/office/officeart/2005/8/layout/hierarchy3"/>
    <dgm:cxn modelId="{BBE82972-FCC9-4237-9F3E-BB42DF877112}" type="presParOf" srcId="{EA097CDC-06D6-4BAE-8948-24460CD85596}" destId="{88B0B181-380E-4D41-ACAF-E68BD7FE4418}" srcOrd="1" destOrd="0" presId="urn:microsoft.com/office/officeart/2005/8/layout/hierarchy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FE881313-F46B-44DB-87A9-CD651373022F}" type="doc">
      <dgm:prSet loTypeId="urn:microsoft.com/office/officeart/2005/8/layout/orgChart1" loCatId="hierarchy" qsTypeId="urn:microsoft.com/office/officeart/2005/8/quickstyle/simple3" qsCatId="simple" csTypeId="urn:microsoft.com/office/officeart/2005/8/colors/colorful1" csCatId="colorful" phldr="1"/>
      <dgm:spPr/>
      <dgm:t>
        <a:bodyPr/>
        <a:lstStyle/>
        <a:p>
          <a:endParaRPr lang="sv-SE"/>
        </a:p>
      </dgm:t>
    </dgm:pt>
    <dgm:pt modelId="{7B73714B-DD36-4963-B150-46FBC6588062}">
      <dgm:prSet phldrT="[Text]" custT="1"/>
      <dgm:spPr/>
      <dgm:t>
        <a:bodyPr/>
        <a:lstStyle/>
        <a:p>
          <a:r>
            <a:rPr lang="sv-SE" sz="1100"/>
            <a:t>hälso- och sjukvård</a:t>
          </a:r>
        </a:p>
      </dgm:t>
      <dgm:extLst>
        <a:ext uri="{E40237B7-FDA0-4F09-8148-C483321AD2D9}">
          <dgm14:cNvPr xmlns:dgm14="http://schemas.microsoft.com/office/drawing/2010/diagram" id="0" name="">
            <a:hlinkClick xmlns:r="http://schemas.openxmlformats.org/officeDocument/2006/relationships" r:id="rId1"/>
          </dgm14:cNvPr>
        </a:ext>
      </dgm:extLst>
    </dgm:pt>
    <dgm:pt modelId="{994BCF7D-9C8C-4522-A35E-E4425294B6EE}" type="parTrans" cxnId="{E1470B09-43CC-454E-88DC-866BF51FF6D7}">
      <dgm:prSet/>
      <dgm:spPr/>
      <dgm:t>
        <a:bodyPr/>
        <a:lstStyle/>
        <a:p>
          <a:endParaRPr lang="sv-SE">
            <a:solidFill>
              <a:schemeClr val="tx1"/>
            </a:solidFill>
          </a:endParaRPr>
        </a:p>
      </dgm:t>
    </dgm:pt>
    <dgm:pt modelId="{25A59339-A2B0-418F-A682-96BCD76537D0}" type="sibTrans" cxnId="{E1470B09-43CC-454E-88DC-866BF51FF6D7}">
      <dgm:prSet/>
      <dgm:spPr/>
      <dgm:t>
        <a:bodyPr/>
        <a:lstStyle/>
        <a:p>
          <a:endParaRPr lang="sv-SE">
            <a:solidFill>
              <a:schemeClr val="tx1"/>
            </a:solidFill>
          </a:endParaRPr>
        </a:p>
      </dgm:t>
    </dgm:pt>
    <dgm:pt modelId="{C62C2EB9-EB15-4A44-8173-7F09BA6B07CE}" type="asst">
      <dgm:prSet phldrT="[Text]" custT="1"/>
      <dgm:spPr/>
      <dgm:t>
        <a:bodyPr/>
        <a:lstStyle/>
        <a:p>
          <a:r>
            <a:rPr lang="sv-SE" sz="1100"/>
            <a:t>telemedicin</a:t>
          </a:r>
        </a:p>
      </dgm:t>
      <dgm:extLst>
        <a:ext uri="{E40237B7-FDA0-4F09-8148-C483321AD2D9}">
          <dgm14:cNvPr xmlns:dgm14="http://schemas.microsoft.com/office/drawing/2010/diagram" id="0" name="">
            <a:hlinkClick xmlns:r="http://schemas.openxmlformats.org/officeDocument/2006/relationships" r:id="rId2"/>
          </dgm14:cNvPr>
        </a:ext>
      </dgm:extLst>
    </dgm:pt>
    <dgm:pt modelId="{4F730568-1BB7-43E4-8499-4C7255A591CD}" type="parTrans" cxnId="{E32D0107-75B7-4435-AF7B-475B9459A1EB}">
      <dgm:prSet/>
      <dgm:spPr>
        <a:ln>
          <a:solidFill>
            <a:schemeClr val="tx1"/>
          </a:solidFill>
        </a:ln>
      </dgm:spPr>
      <dgm:t>
        <a:bodyPr/>
        <a:lstStyle/>
        <a:p>
          <a:endParaRPr lang="sv-SE">
            <a:solidFill>
              <a:schemeClr val="tx1"/>
            </a:solidFill>
          </a:endParaRPr>
        </a:p>
      </dgm:t>
    </dgm:pt>
    <dgm:pt modelId="{2C7B2144-982E-43DC-8F89-EA3F12F6557F}" type="sibTrans" cxnId="{E32D0107-75B7-4435-AF7B-475B9459A1EB}">
      <dgm:prSet/>
      <dgm:spPr/>
      <dgm:t>
        <a:bodyPr/>
        <a:lstStyle/>
        <a:p>
          <a:endParaRPr lang="sv-SE">
            <a:solidFill>
              <a:schemeClr val="tx1"/>
            </a:solidFill>
          </a:endParaRPr>
        </a:p>
      </dgm:t>
    </dgm:pt>
    <dgm:pt modelId="{B4B37F5C-F3B1-4A27-A594-D721BB7AEBD9}">
      <dgm:prSet phldrT="[Text]" custT="1"/>
      <dgm:spPr/>
      <dgm:t>
        <a:bodyPr/>
        <a:lstStyle/>
        <a:p>
          <a:r>
            <a:rPr lang="sv-SE" sz="1100"/>
            <a:t>vårdkontakt</a:t>
          </a:r>
        </a:p>
      </dgm:t>
      <dgm:extLst>
        <a:ext uri="{E40237B7-FDA0-4F09-8148-C483321AD2D9}">
          <dgm14:cNvPr xmlns:dgm14="http://schemas.microsoft.com/office/drawing/2010/diagram" id="0" name="">
            <a:hlinkClick xmlns:r="http://schemas.openxmlformats.org/officeDocument/2006/relationships" r:id="rId3"/>
          </dgm14:cNvPr>
        </a:ext>
      </dgm:extLst>
    </dgm:pt>
    <dgm:pt modelId="{7A0DE789-4D53-418A-B844-5D349CB0E45F}" type="parTrans" cxnId="{2021768C-8458-4BA7-8BB4-09E0FB69F56C}">
      <dgm:prSet/>
      <dgm:spPr>
        <a:ln>
          <a:solidFill>
            <a:schemeClr val="tx1"/>
          </a:solidFill>
        </a:ln>
      </dgm:spPr>
      <dgm:t>
        <a:bodyPr/>
        <a:lstStyle/>
        <a:p>
          <a:endParaRPr lang="sv-SE">
            <a:solidFill>
              <a:schemeClr val="tx1"/>
            </a:solidFill>
          </a:endParaRPr>
        </a:p>
      </dgm:t>
    </dgm:pt>
    <dgm:pt modelId="{AF0F9EE1-82CA-44C6-9031-BF568C1EE6F3}" type="sibTrans" cxnId="{2021768C-8458-4BA7-8BB4-09E0FB69F56C}">
      <dgm:prSet/>
      <dgm:spPr/>
      <dgm:t>
        <a:bodyPr/>
        <a:lstStyle/>
        <a:p>
          <a:endParaRPr lang="sv-SE">
            <a:solidFill>
              <a:schemeClr val="tx1"/>
            </a:solidFill>
          </a:endParaRPr>
        </a:p>
      </dgm:t>
    </dgm:pt>
    <dgm:pt modelId="{50E6BCFD-8F40-47AE-84BA-221BBEA30E8B}">
      <dgm:prSet phldrT="[Text]" custT="1"/>
      <dgm:spPr/>
      <dgm:t>
        <a:bodyPr/>
        <a:lstStyle/>
        <a:p>
          <a:r>
            <a:rPr lang="sv-SE" sz="1100"/>
            <a:t>vårdtillfälle (sluten vård)</a:t>
          </a:r>
        </a:p>
      </dgm:t>
      <dgm:extLst>
        <a:ext uri="{E40237B7-FDA0-4F09-8148-C483321AD2D9}">
          <dgm14:cNvPr xmlns:dgm14="http://schemas.microsoft.com/office/drawing/2010/diagram" id="0" name="">
            <a:hlinkClick xmlns:r="http://schemas.openxmlformats.org/officeDocument/2006/relationships" r:id="rId4"/>
          </dgm14:cNvPr>
        </a:ext>
      </dgm:extLst>
    </dgm:pt>
    <dgm:pt modelId="{55274FD6-98E9-4D50-B57E-F06CC6B33767}" type="parTrans" cxnId="{4955B4C7-41A5-4340-8170-AA0DC4ADC0C6}">
      <dgm:prSet/>
      <dgm:spPr>
        <a:ln>
          <a:solidFill>
            <a:schemeClr val="tx1"/>
          </a:solidFill>
        </a:ln>
      </dgm:spPr>
      <dgm:t>
        <a:bodyPr/>
        <a:lstStyle/>
        <a:p>
          <a:endParaRPr lang="sv-SE">
            <a:solidFill>
              <a:schemeClr val="tx1"/>
            </a:solidFill>
          </a:endParaRPr>
        </a:p>
      </dgm:t>
    </dgm:pt>
    <dgm:pt modelId="{44204B5D-B018-4185-985D-88B540F43DED}" type="sibTrans" cxnId="{4955B4C7-41A5-4340-8170-AA0DC4ADC0C6}">
      <dgm:prSet/>
      <dgm:spPr/>
      <dgm:t>
        <a:bodyPr/>
        <a:lstStyle/>
        <a:p>
          <a:endParaRPr lang="sv-SE">
            <a:solidFill>
              <a:schemeClr val="tx1"/>
            </a:solidFill>
          </a:endParaRPr>
        </a:p>
      </dgm:t>
    </dgm:pt>
    <dgm:pt modelId="{CECA3CCA-DCE3-4C58-B38D-9618B5253323}">
      <dgm:prSet phldrT="[Text]" custT="1"/>
      <dgm:spPr/>
      <dgm:t>
        <a:bodyPr/>
        <a:lstStyle/>
        <a:p>
          <a:r>
            <a:rPr lang="sv-SE" sz="1100"/>
            <a:t>hemsjukvårdsbesök</a:t>
          </a:r>
        </a:p>
      </dgm:t>
      <dgm:extLst>
        <a:ext uri="{E40237B7-FDA0-4F09-8148-C483321AD2D9}">
          <dgm14:cNvPr xmlns:dgm14="http://schemas.microsoft.com/office/drawing/2010/diagram" id="0" name="">
            <a:hlinkClick xmlns:r="http://schemas.openxmlformats.org/officeDocument/2006/relationships" r:id="rId5"/>
          </dgm14:cNvPr>
        </a:ext>
      </dgm:extLst>
    </dgm:pt>
    <dgm:pt modelId="{6545A03F-DED6-4991-80D3-4F515C3EE30E}" type="parTrans" cxnId="{57799E1D-2D99-4A27-8D1E-8EB852D59304}">
      <dgm:prSet/>
      <dgm:spPr>
        <a:ln>
          <a:solidFill>
            <a:schemeClr val="tx1"/>
          </a:solidFill>
        </a:ln>
      </dgm:spPr>
      <dgm:t>
        <a:bodyPr/>
        <a:lstStyle/>
        <a:p>
          <a:endParaRPr lang="sv-SE">
            <a:solidFill>
              <a:schemeClr val="tx1"/>
            </a:solidFill>
          </a:endParaRPr>
        </a:p>
      </dgm:t>
    </dgm:pt>
    <dgm:pt modelId="{A73DA9A6-2E2F-4081-8156-6806E431DE95}" type="sibTrans" cxnId="{57799E1D-2D99-4A27-8D1E-8EB852D59304}">
      <dgm:prSet/>
      <dgm:spPr/>
      <dgm:t>
        <a:bodyPr/>
        <a:lstStyle/>
        <a:p>
          <a:endParaRPr lang="sv-SE">
            <a:solidFill>
              <a:schemeClr val="tx1"/>
            </a:solidFill>
          </a:endParaRPr>
        </a:p>
      </dgm:t>
    </dgm:pt>
    <dgm:pt modelId="{C1BD98D3-C007-4164-B525-9B0DB39654FD}">
      <dgm:prSet phldrT="[Text]" custT="1"/>
      <dgm:spPr/>
      <dgm:t>
        <a:bodyPr/>
        <a:lstStyle/>
        <a:p>
          <a:r>
            <a:rPr lang="sv-SE" sz="1100"/>
            <a:t>Vårdkontakt i öppen vård</a:t>
          </a:r>
        </a:p>
      </dgm:t>
      <dgm:extLst>
        <a:ext uri="{E40237B7-FDA0-4F09-8148-C483321AD2D9}">
          <dgm14:cNvPr xmlns:dgm14="http://schemas.microsoft.com/office/drawing/2010/diagram" id="0" name="">
            <a:hlinkClick xmlns:r="http://schemas.openxmlformats.org/officeDocument/2006/relationships" r:id="rId6"/>
          </dgm14:cNvPr>
        </a:ext>
      </dgm:extLst>
    </dgm:pt>
    <dgm:pt modelId="{85B50059-D92B-4ACD-A6C1-EBD0C962FC29}" type="parTrans" cxnId="{5ABCA0CC-C8C5-41C7-AD45-03EACF92D30A}">
      <dgm:prSet/>
      <dgm:spPr>
        <a:ln>
          <a:solidFill>
            <a:schemeClr val="tx1"/>
          </a:solidFill>
        </a:ln>
      </dgm:spPr>
      <dgm:t>
        <a:bodyPr/>
        <a:lstStyle/>
        <a:p>
          <a:endParaRPr lang="sv-SE">
            <a:solidFill>
              <a:schemeClr val="tx1"/>
            </a:solidFill>
          </a:endParaRPr>
        </a:p>
      </dgm:t>
    </dgm:pt>
    <dgm:pt modelId="{A606D163-5352-444B-9D94-FD87110B3372}" type="sibTrans" cxnId="{5ABCA0CC-C8C5-41C7-AD45-03EACF92D30A}">
      <dgm:prSet/>
      <dgm:spPr/>
      <dgm:t>
        <a:bodyPr/>
        <a:lstStyle/>
        <a:p>
          <a:endParaRPr lang="sv-SE">
            <a:solidFill>
              <a:schemeClr val="tx1"/>
            </a:solidFill>
          </a:endParaRPr>
        </a:p>
      </dgm:t>
    </dgm:pt>
    <dgm:pt modelId="{87796FF5-AD85-4F98-A975-8CCFBD216729}">
      <dgm:prSet phldrT="[Text]" custT="1"/>
      <dgm:spPr/>
      <dgm:t>
        <a:bodyPr/>
        <a:lstStyle/>
        <a:p>
          <a:r>
            <a:rPr lang="sv-SE" sz="1100"/>
            <a:t>distanskontakt</a:t>
          </a:r>
        </a:p>
      </dgm:t>
      <dgm:extLst>
        <a:ext uri="{E40237B7-FDA0-4F09-8148-C483321AD2D9}">
          <dgm14:cNvPr xmlns:dgm14="http://schemas.microsoft.com/office/drawing/2010/diagram" id="0" name="">
            <a:hlinkClick xmlns:r="http://schemas.openxmlformats.org/officeDocument/2006/relationships" r:id="rId7"/>
          </dgm14:cNvPr>
        </a:ext>
      </dgm:extLst>
    </dgm:pt>
    <dgm:pt modelId="{AD6AD61A-92E3-4BA3-B3EE-4F882508BF85}" type="parTrans" cxnId="{D47BD43A-7C36-4E11-9B3E-AAFCDC57265A}">
      <dgm:prSet/>
      <dgm:spPr>
        <a:solidFill>
          <a:schemeClr val="accent2"/>
        </a:solidFill>
        <a:ln>
          <a:solidFill>
            <a:schemeClr val="tx1"/>
          </a:solidFill>
        </a:ln>
      </dgm:spPr>
      <dgm:t>
        <a:bodyPr/>
        <a:lstStyle/>
        <a:p>
          <a:endParaRPr lang="sv-SE">
            <a:solidFill>
              <a:schemeClr val="tx1"/>
            </a:solidFill>
          </a:endParaRPr>
        </a:p>
      </dgm:t>
    </dgm:pt>
    <dgm:pt modelId="{1B2A85BF-619D-4CF1-837C-C89732DABAD5}" type="sibTrans" cxnId="{D47BD43A-7C36-4E11-9B3E-AAFCDC57265A}">
      <dgm:prSet/>
      <dgm:spPr/>
      <dgm:t>
        <a:bodyPr/>
        <a:lstStyle/>
        <a:p>
          <a:endParaRPr lang="sv-SE">
            <a:solidFill>
              <a:schemeClr val="tx1"/>
            </a:solidFill>
          </a:endParaRPr>
        </a:p>
      </dgm:t>
    </dgm:pt>
    <dgm:pt modelId="{A5247826-0DCF-4E5B-AF97-959AFEE60F8B}">
      <dgm:prSet phldrT="[Text]" custT="1"/>
      <dgm:spPr/>
      <dgm:t>
        <a:bodyPr/>
        <a:lstStyle/>
        <a:p>
          <a:r>
            <a:rPr lang="sv-SE" sz="1100"/>
            <a:t>öppenvårdsbesök</a:t>
          </a:r>
        </a:p>
      </dgm:t>
      <dgm:extLst>
        <a:ext uri="{E40237B7-FDA0-4F09-8148-C483321AD2D9}">
          <dgm14:cNvPr xmlns:dgm14="http://schemas.microsoft.com/office/drawing/2010/diagram" id="0" name="">
            <a:hlinkClick xmlns:r="http://schemas.openxmlformats.org/officeDocument/2006/relationships" r:id="rId8"/>
          </dgm14:cNvPr>
        </a:ext>
      </dgm:extLst>
    </dgm:pt>
    <dgm:pt modelId="{CD16571D-7591-4D06-9A81-856009ABC29C}" type="parTrans" cxnId="{C04236AB-1C81-4662-85F7-FEE2A6B167D9}">
      <dgm:prSet/>
      <dgm:spPr>
        <a:ln>
          <a:solidFill>
            <a:schemeClr val="tx1"/>
          </a:solidFill>
        </a:ln>
      </dgm:spPr>
      <dgm:t>
        <a:bodyPr/>
        <a:lstStyle/>
        <a:p>
          <a:endParaRPr lang="sv-SE">
            <a:solidFill>
              <a:schemeClr val="tx1"/>
            </a:solidFill>
          </a:endParaRPr>
        </a:p>
      </dgm:t>
    </dgm:pt>
    <dgm:pt modelId="{ACC07097-4EC3-40B0-83F2-60EED46924A8}" type="sibTrans" cxnId="{C04236AB-1C81-4662-85F7-FEE2A6B167D9}">
      <dgm:prSet/>
      <dgm:spPr/>
      <dgm:t>
        <a:bodyPr/>
        <a:lstStyle/>
        <a:p>
          <a:endParaRPr lang="sv-SE">
            <a:solidFill>
              <a:schemeClr val="tx1"/>
            </a:solidFill>
          </a:endParaRPr>
        </a:p>
      </dgm:t>
    </dgm:pt>
    <dgm:pt modelId="{02373335-F128-4BA4-98DC-85E49954F5E1}">
      <dgm:prSet phldrT="[Text]" custT="1"/>
      <dgm:spPr/>
      <dgm:t>
        <a:bodyPr/>
        <a:lstStyle/>
        <a:p>
          <a:r>
            <a:rPr lang="sv-SE" sz="1100"/>
            <a:t>hembesök</a:t>
          </a:r>
          <a:endParaRPr lang="sv-SE" sz="1200"/>
        </a:p>
      </dgm:t>
      <dgm:extLst>
        <a:ext uri="{E40237B7-FDA0-4F09-8148-C483321AD2D9}">
          <dgm14:cNvPr xmlns:dgm14="http://schemas.microsoft.com/office/drawing/2010/diagram" id="0" name="">
            <a:hlinkClick xmlns:r="http://schemas.openxmlformats.org/officeDocument/2006/relationships" r:id="rId9"/>
          </dgm14:cNvPr>
        </a:ext>
      </dgm:extLst>
    </dgm:pt>
    <dgm:pt modelId="{AA80B430-099E-4103-B8A5-68F84D50968F}" type="parTrans" cxnId="{062BB44C-F4E0-434F-B77A-F610A53B51D2}">
      <dgm:prSet/>
      <dgm:spPr>
        <a:ln>
          <a:solidFill>
            <a:schemeClr val="tx1"/>
          </a:solidFill>
        </a:ln>
      </dgm:spPr>
      <dgm:t>
        <a:bodyPr/>
        <a:lstStyle/>
        <a:p>
          <a:endParaRPr lang="sv-SE">
            <a:solidFill>
              <a:schemeClr val="tx1"/>
            </a:solidFill>
          </a:endParaRPr>
        </a:p>
      </dgm:t>
    </dgm:pt>
    <dgm:pt modelId="{4F087EBC-F07C-41E0-9379-CBFD0FC9FD7B}" type="sibTrans" cxnId="{062BB44C-F4E0-434F-B77A-F610A53B51D2}">
      <dgm:prSet/>
      <dgm:spPr/>
      <dgm:t>
        <a:bodyPr/>
        <a:lstStyle/>
        <a:p>
          <a:endParaRPr lang="sv-SE">
            <a:solidFill>
              <a:schemeClr val="tx1"/>
            </a:solidFill>
          </a:endParaRPr>
        </a:p>
      </dgm:t>
    </dgm:pt>
    <dgm:pt modelId="{54492A0A-A5D8-43F5-953B-1F2BDBF738B8}">
      <dgm:prSet phldrT="[Text]" custT="1"/>
      <dgm:spPr/>
      <dgm:t>
        <a:bodyPr/>
        <a:lstStyle/>
        <a:p>
          <a:r>
            <a:rPr lang="sv-SE" sz="1100"/>
            <a:t>mottagningsbesök</a:t>
          </a:r>
        </a:p>
      </dgm:t>
      <dgm:extLst>
        <a:ext uri="{E40237B7-FDA0-4F09-8148-C483321AD2D9}">
          <dgm14:cNvPr xmlns:dgm14="http://schemas.microsoft.com/office/drawing/2010/diagram" id="0" name="">
            <a:hlinkClick xmlns:r="http://schemas.openxmlformats.org/officeDocument/2006/relationships" r:id="rId10"/>
          </dgm14:cNvPr>
        </a:ext>
      </dgm:extLst>
    </dgm:pt>
    <dgm:pt modelId="{D50A2C0B-95EB-45D7-9123-CF20422D06CC}" type="parTrans" cxnId="{5677BFFA-322D-4E98-930D-7037735466F0}">
      <dgm:prSet/>
      <dgm:spPr>
        <a:ln>
          <a:solidFill>
            <a:schemeClr val="tx1"/>
          </a:solidFill>
        </a:ln>
      </dgm:spPr>
      <dgm:t>
        <a:bodyPr/>
        <a:lstStyle/>
        <a:p>
          <a:endParaRPr lang="sv-SE">
            <a:solidFill>
              <a:schemeClr val="tx1"/>
            </a:solidFill>
          </a:endParaRPr>
        </a:p>
      </dgm:t>
    </dgm:pt>
    <dgm:pt modelId="{9E75F3C4-087E-4990-89A6-E8B71D7A2735}" type="sibTrans" cxnId="{5677BFFA-322D-4E98-930D-7037735466F0}">
      <dgm:prSet/>
      <dgm:spPr/>
      <dgm:t>
        <a:bodyPr/>
        <a:lstStyle/>
        <a:p>
          <a:endParaRPr lang="sv-SE">
            <a:solidFill>
              <a:schemeClr val="tx1"/>
            </a:solidFill>
          </a:endParaRPr>
        </a:p>
      </dgm:t>
    </dgm:pt>
    <dgm:pt modelId="{FA3F0446-77D2-40C5-B3CB-C1774E02E181}" type="pres">
      <dgm:prSet presAssocID="{FE881313-F46B-44DB-87A9-CD651373022F}" presName="hierChild1" presStyleCnt="0">
        <dgm:presLayoutVars>
          <dgm:orgChart val="1"/>
          <dgm:chPref val="1"/>
          <dgm:dir/>
          <dgm:animOne val="branch"/>
          <dgm:animLvl val="lvl"/>
          <dgm:resizeHandles/>
        </dgm:presLayoutVars>
      </dgm:prSet>
      <dgm:spPr/>
    </dgm:pt>
    <dgm:pt modelId="{976F5ADD-EF3F-4459-B748-93B2C0D8A8A4}" type="pres">
      <dgm:prSet presAssocID="{7B73714B-DD36-4963-B150-46FBC6588062}" presName="hierRoot1" presStyleCnt="0">
        <dgm:presLayoutVars>
          <dgm:hierBranch val="init"/>
        </dgm:presLayoutVars>
      </dgm:prSet>
      <dgm:spPr/>
    </dgm:pt>
    <dgm:pt modelId="{757681C0-BDFF-4F84-9B0A-0F4BBA45C71D}" type="pres">
      <dgm:prSet presAssocID="{7B73714B-DD36-4963-B150-46FBC6588062}" presName="rootComposite1" presStyleCnt="0"/>
      <dgm:spPr/>
    </dgm:pt>
    <dgm:pt modelId="{48D39CC1-C563-441E-85FE-DEBDF7321F91}" type="pres">
      <dgm:prSet presAssocID="{7B73714B-DD36-4963-B150-46FBC6588062}" presName="rootText1" presStyleLbl="node0" presStyleIdx="0" presStyleCnt="1" custScaleX="297939" custLinFactX="-200000" custLinFactNeighborX="-265528" custLinFactNeighborY="5397">
        <dgm:presLayoutVars>
          <dgm:chPref val="3"/>
        </dgm:presLayoutVars>
      </dgm:prSet>
      <dgm:spPr/>
    </dgm:pt>
    <dgm:pt modelId="{76E03C6C-C00B-4984-9DCF-DB5261A9EAAC}" type="pres">
      <dgm:prSet presAssocID="{7B73714B-DD36-4963-B150-46FBC6588062}" presName="rootConnector1" presStyleLbl="node1" presStyleIdx="0" presStyleCnt="0"/>
      <dgm:spPr/>
    </dgm:pt>
    <dgm:pt modelId="{ECD36056-8668-4371-A2F0-88CF2904CE47}" type="pres">
      <dgm:prSet presAssocID="{7B73714B-DD36-4963-B150-46FBC6588062}" presName="hierChild2" presStyleCnt="0"/>
      <dgm:spPr/>
    </dgm:pt>
    <dgm:pt modelId="{19A184F4-CBBF-4F9A-8EC3-118B5241FFE0}" type="pres">
      <dgm:prSet presAssocID="{7A0DE789-4D53-418A-B844-5D349CB0E45F}" presName="Name37" presStyleLbl="parChTrans1D2" presStyleIdx="0" presStyleCnt="2"/>
      <dgm:spPr/>
    </dgm:pt>
    <dgm:pt modelId="{148F28B6-194F-4226-81EC-3478616B2BE5}" type="pres">
      <dgm:prSet presAssocID="{B4B37F5C-F3B1-4A27-A594-D721BB7AEBD9}" presName="hierRoot2" presStyleCnt="0">
        <dgm:presLayoutVars>
          <dgm:hierBranch val="hang"/>
        </dgm:presLayoutVars>
      </dgm:prSet>
      <dgm:spPr/>
    </dgm:pt>
    <dgm:pt modelId="{C9AFD68B-5778-46FC-B2C4-01839964CF8A}" type="pres">
      <dgm:prSet presAssocID="{B4B37F5C-F3B1-4A27-A594-D721BB7AEBD9}" presName="rootComposite" presStyleCnt="0"/>
      <dgm:spPr/>
    </dgm:pt>
    <dgm:pt modelId="{F7537CC6-5A4B-4CC3-A940-E7ED739294FD}" type="pres">
      <dgm:prSet presAssocID="{B4B37F5C-F3B1-4A27-A594-D721BB7AEBD9}" presName="rootText" presStyleLbl="node2" presStyleIdx="0" presStyleCnt="1" custScaleX="168934" custLinFactY="-79624" custLinFactNeighborX="-74138" custLinFactNeighborY="-100000">
        <dgm:presLayoutVars>
          <dgm:chPref val="3"/>
        </dgm:presLayoutVars>
      </dgm:prSet>
      <dgm:spPr/>
    </dgm:pt>
    <dgm:pt modelId="{719FD8BE-DCB3-4E91-A229-9CEAE73F4A97}" type="pres">
      <dgm:prSet presAssocID="{B4B37F5C-F3B1-4A27-A594-D721BB7AEBD9}" presName="rootConnector" presStyleLbl="node2" presStyleIdx="0" presStyleCnt="1"/>
      <dgm:spPr/>
    </dgm:pt>
    <dgm:pt modelId="{785753C0-DC04-4403-9D69-B9E80CD9D045}" type="pres">
      <dgm:prSet presAssocID="{B4B37F5C-F3B1-4A27-A594-D721BB7AEBD9}" presName="hierChild4" presStyleCnt="0"/>
      <dgm:spPr/>
    </dgm:pt>
    <dgm:pt modelId="{00CBFC23-098C-4789-9841-6F69A8804459}" type="pres">
      <dgm:prSet presAssocID="{55274FD6-98E9-4D50-B57E-F06CC6B33767}" presName="Name48" presStyleLbl="parChTrans1D3" presStyleIdx="0" presStyleCnt="3"/>
      <dgm:spPr/>
    </dgm:pt>
    <dgm:pt modelId="{4B8ED6AA-C640-4E05-8F0F-74AA8F48B751}" type="pres">
      <dgm:prSet presAssocID="{50E6BCFD-8F40-47AE-84BA-221BBEA30E8B}" presName="hierRoot2" presStyleCnt="0">
        <dgm:presLayoutVars>
          <dgm:hierBranch val="init"/>
        </dgm:presLayoutVars>
      </dgm:prSet>
      <dgm:spPr/>
    </dgm:pt>
    <dgm:pt modelId="{54121C36-2FDF-4C8F-AFC7-4625C6CC440F}" type="pres">
      <dgm:prSet presAssocID="{50E6BCFD-8F40-47AE-84BA-221BBEA30E8B}" presName="rootComposite" presStyleCnt="0"/>
      <dgm:spPr/>
    </dgm:pt>
    <dgm:pt modelId="{92E82581-E301-40FA-9681-9ED028B4A0FF}" type="pres">
      <dgm:prSet presAssocID="{50E6BCFD-8F40-47AE-84BA-221BBEA30E8B}" presName="rootText" presStyleLbl="node3" presStyleIdx="0" presStyleCnt="3" custScaleX="213295" custLinFactX="206206" custLinFactY="-100000" custLinFactNeighborX="300000" custLinFactNeighborY="-133539">
        <dgm:presLayoutVars>
          <dgm:chPref val="3"/>
        </dgm:presLayoutVars>
      </dgm:prSet>
      <dgm:spPr/>
    </dgm:pt>
    <dgm:pt modelId="{E2120AC4-5AF2-46C0-AF43-6395541B62F9}" type="pres">
      <dgm:prSet presAssocID="{50E6BCFD-8F40-47AE-84BA-221BBEA30E8B}" presName="rootConnector" presStyleLbl="node3" presStyleIdx="0" presStyleCnt="3"/>
      <dgm:spPr/>
    </dgm:pt>
    <dgm:pt modelId="{305B4B93-40E7-486B-BDEA-3BE562DC2DBE}" type="pres">
      <dgm:prSet presAssocID="{50E6BCFD-8F40-47AE-84BA-221BBEA30E8B}" presName="hierChild4" presStyleCnt="0"/>
      <dgm:spPr/>
    </dgm:pt>
    <dgm:pt modelId="{CC8D9FB1-5432-422B-9C12-9B734B01EA65}" type="pres">
      <dgm:prSet presAssocID="{50E6BCFD-8F40-47AE-84BA-221BBEA30E8B}" presName="hierChild5" presStyleCnt="0"/>
      <dgm:spPr/>
    </dgm:pt>
    <dgm:pt modelId="{3F4FCDFA-3AAE-4FE1-AB22-E763A6D60B2A}" type="pres">
      <dgm:prSet presAssocID="{6545A03F-DED6-4991-80D3-4F515C3EE30E}" presName="Name48" presStyleLbl="parChTrans1D3" presStyleIdx="1" presStyleCnt="3"/>
      <dgm:spPr/>
    </dgm:pt>
    <dgm:pt modelId="{BD3F1A29-0301-4964-AFE8-11FE647F7160}" type="pres">
      <dgm:prSet presAssocID="{CECA3CCA-DCE3-4C58-B38D-9618B5253323}" presName="hierRoot2" presStyleCnt="0">
        <dgm:presLayoutVars>
          <dgm:hierBranch val="init"/>
        </dgm:presLayoutVars>
      </dgm:prSet>
      <dgm:spPr/>
    </dgm:pt>
    <dgm:pt modelId="{08F2D4EA-4CDD-4AFC-AE55-728C3CA16F39}" type="pres">
      <dgm:prSet presAssocID="{CECA3CCA-DCE3-4C58-B38D-9618B5253323}" presName="rootComposite" presStyleCnt="0"/>
      <dgm:spPr/>
    </dgm:pt>
    <dgm:pt modelId="{B32EED4A-26AC-4413-BC09-5978C2C892BE}" type="pres">
      <dgm:prSet presAssocID="{CECA3CCA-DCE3-4C58-B38D-9618B5253323}" presName="rootText" presStyleLbl="node3" presStyleIdx="1" presStyleCnt="3" custScaleX="215358" custLinFactNeighborX="-50245" custLinFactNeighborY="-69341">
        <dgm:presLayoutVars>
          <dgm:chPref val="3"/>
        </dgm:presLayoutVars>
      </dgm:prSet>
      <dgm:spPr/>
    </dgm:pt>
    <dgm:pt modelId="{0FB9AC01-A00F-4366-A14B-7B238F14721E}" type="pres">
      <dgm:prSet presAssocID="{CECA3CCA-DCE3-4C58-B38D-9618B5253323}" presName="rootConnector" presStyleLbl="node3" presStyleIdx="1" presStyleCnt="3"/>
      <dgm:spPr/>
    </dgm:pt>
    <dgm:pt modelId="{1515A86F-24A3-44B5-BA64-9E906882B55A}" type="pres">
      <dgm:prSet presAssocID="{CECA3CCA-DCE3-4C58-B38D-9618B5253323}" presName="hierChild4" presStyleCnt="0"/>
      <dgm:spPr/>
    </dgm:pt>
    <dgm:pt modelId="{1257AB2C-26D5-448C-A394-10C2DFEAD612}" type="pres">
      <dgm:prSet presAssocID="{CECA3CCA-DCE3-4C58-B38D-9618B5253323}" presName="hierChild5" presStyleCnt="0"/>
      <dgm:spPr/>
    </dgm:pt>
    <dgm:pt modelId="{26BC50CB-00C1-4A83-A21F-DF081E7E02F8}" type="pres">
      <dgm:prSet presAssocID="{85B50059-D92B-4ACD-A6C1-EBD0C962FC29}" presName="Name48" presStyleLbl="parChTrans1D3" presStyleIdx="2" presStyleCnt="3"/>
      <dgm:spPr/>
    </dgm:pt>
    <dgm:pt modelId="{9C87E553-B0EE-4CB5-9166-0868655ECC11}" type="pres">
      <dgm:prSet presAssocID="{C1BD98D3-C007-4164-B525-9B0DB39654FD}" presName="hierRoot2" presStyleCnt="0">
        <dgm:presLayoutVars>
          <dgm:hierBranch val="init"/>
        </dgm:presLayoutVars>
      </dgm:prSet>
      <dgm:spPr/>
    </dgm:pt>
    <dgm:pt modelId="{AB516873-921A-4D7C-ABC5-E1472FB85ED6}" type="pres">
      <dgm:prSet presAssocID="{C1BD98D3-C007-4164-B525-9B0DB39654FD}" presName="rootComposite" presStyleCnt="0"/>
      <dgm:spPr/>
    </dgm:pt>
    <dgm:pt modelId="{4117C505-2FA9-4283-A0DE-7224E60EF3D0}" type="pres">
      <dgm:prSet presAssocID="{C1BD98D3-C007-4164-B525-9B0DB39654FD}" presName="rootText" presStyleLbl="node3" presStyleIdx="2" presStyleCnt="3" custScaleX="185342" custLinFactX="-48398" custLinFactY="-100000" custLinFactNeighborX="-100000" custLinFactNeighborY="-137680">
        <dgm:presLayoutVars>
          <dgm:chPref val="3"/>
        </dgm:presLayoutVars>
      </dgm:prSet>
      <dgm:spPr/>
    </dgm:pt>
    <dgm:pt modelId="{BC6C270C-07E0-4C05-82BA-519759C6EC61}" type="pres">
      <dgm:prSet presAssocID="{C1BD98D3-C007-4164-B525-9B0DB39654FD}" presName="rootConnector" presStyleLbl="node3" presStyleIdx="2" presStyleCnt="3"/>
      <dgm:spPr/>
    </dgm:pt>
    <dgm:pt modelId="{B340F67D-E426-4F7A-A57D-B74405B2F486}" type="pres">
      <dgm:prSet presAssocID="{C1BD98D3-C007-4164-B525-9B0DB39654FD}" presName="hierChild4" presStyleCnt="0"/>
      <dgm:spPr/>
    </dgm:pt>
    <dgm:pt modelId="{EE89B750-F468-4FCF-8A71-E3B8BE7AF136}" type="pres">
      <dgm:prSet presAssocID="{AD6AD61A-92E3-4BA3-B3EE-4F882508BF85}" presName="Name37" presStyleLbl="parChTrans1D4" presStyleIdx="0" presStyleCnt="4"/>
      <dgm:spPr/>
    </dgm:pt>
    <dgm:pt modelId="{DB10AE0B-E2B3-4E89-967A-E678CCC927E3}" type="pres">
      <dgm:prSet presAssocID="{87796FF5-AD85-4F98-A975-8CCFBD216729}" presName="hierRoot2" presStyleCnt="0">
        <dgm:presLayoutVars>
          <dgm:hierBranch val="init"/>
        </dgm:presLayoutVars>
      </dgm:prSet>
      <dgm:spPr/>
    </dgm:pt>
    <dgm:pt modelId="{218CA24A-5700-4B20-BDB7-DD2B276EC3AE}" type="pres">
      <dgm:prSet presAssocID="{87796FF5-AD85-4F98-A975-8CCFBD216729}" presName="rootComposite" presStyleCnt="0"/>
      <dgm:spPr/>
    </dgm:pt>
    <dgm:pt modelId="{220AFCA6-3E5D-477D-8104-702B7002B360}" type="pres">
      <dgm:prSet presAssocID="{87796FF5-AD85-4F98-A975-8CCFBD216729}" presName="rootText" presStyleLbl="node4" presStyleIdx="0" presStyleCnt="4" custScaleX="180482" custLinFactX="-1006" custLinFactY="-100000" custLinFactNeighborX="-100000" custLinFactNeighborY="-101252">
        <dgm:presLayoutVars>
          <dgm:chPref val="3"/>
        </dgm:presLayoutVars>
      </dgm:prSet>
      <dgm:spPr/>
    </dgm:pt>
    <dgm:pt modelId="{3CEF5C7D-99A3-4A18-85D6-F05658369334}" type="pres">
      <dgm:prSet presAssocID="{87796FF5-AD85-4F98-A975-8CCFBD216729}" presName="rootConnector" presStyleLbl="node4" presStyleIdx="0" presStyleCnt="4"/>
      <dgm:spPr/>
    </dgm:pt>
    <dgm:pt modelId="{CB71B2A2-B986-459C-A5C2-F5FAF6E38B32}" type="pres">
      <dgm:prSet presAssocID="{87796FF5-AD85-4F98-A975-8CCFBD216729}" presName="hierChild4" presStyleCnt="0"/>
      <dgm:spPr/>
    </dgm:pt>
    <dgm:pt modelId="{5EA27B2C-D2A2-4CF2-930B-88B3A5BBB415}" type="pres">
      <dgm:prSet presAssocID="{87796FF5-AD85-4F98-A975-8CCFBD216729}" presName="hierChild5" presStyleCnt="0"/>
      <dgm:spPr/>
    </dgm:pt>
    <dgm:pt modelId="{7498B1BC-CF3D-4181-BD3D-A132531B38FC}" type="pres">
      <dgm:prSet presAssocID="{CD16571D-7591-4D06-9A81-856009ABC29C}" presName="Name37" presStyleLbl="parChTrans1D4" presStyleIdx="1" presStyleCnt="4"/>
      <dgm:spPr/>
    </dgm:pt>
    <dgm:pt modelId="{E33EA0DD-4FCD-4F50-8272-E347AAF3035B}" type="pres">
      <dgm:prSet presAssocID="{A5247826-0DCF-4E5B-AF97-959AFEE60F8B}" presName="hierRoot2" presStyleCnt="0">
        <dgm:presLayoutVars>
          <dgm:hierBranch val="init"/>
        </dgm:presLayoutVars>
      </dgm:prSet>
      <dgm:spPr/>
    </dgm:pt>
    <dgm:pt modelId="{A8A8A2A8-FCE0-4325-8B54-298BC85C6A9C}" type="pres">
      <dgm:prSet presAssocID="{A5247826-0DCF-4E5B-AF97-959AFEE60F8B}" presName="rootComposite" presStyleCnt="0"/>
      <dgm:spPr/>
    </dgm:pt>
    <dgm:pt modelId="{9F713640-AB5C-4606-BCC9-6DE9AA950AE7}" type="pres">
      <dgm:prSet presAssocID="{A5247826-0DCF-4E5B-AF97-959AFEE60F8B}" presName="rootText" presStyleLbl="node4" presStyleIdx="1" presStyleCnt="4" custScaleX="200482" custLinFactY="-100000" custLinFactNeighborX="-50737" custLinFactNeighborY="-110026">
        <dgm:presLayoutVars>
          <dgm:chPref val="3"/>
        </dgm:presLayoutVars>
      </dgm:prSet>
      <dgm:spPr/>
    </dgm:pt>
    <dgm:pt modelId="{C5B76501-5879-4FDB-B348-4B81F8437E73}" type="pres">
      <dgm:prSet presAssocID="{A5247826-0DCF-4E5B-AF97-959AFEE60F8B}" presName="rootConnector" presStyleLbl="node4" presStyleIdx="1" presStyleCnt="4"/>
      <dgm:spPr/>
    </dgm:pt>
    <dgm:pt modelId="{BBF626B7-370F-4FF3-BFD7-981D2E066DDC}" type="pres">
      <dgm:prSet presAssocID="{A5247826-0DCF-4E5B-AF97-959AFEE60F8B}" presName="hierChild4" presStyleCnt="0"/>
      <dgm:spPr/>
    </dgm:pt>
    <dgm:pt modelId="{D515F4B8-69BE-4FEC-B3E0-FB9F9239AF32}" type="pres">
      <dgm:prSet presAssocID="{AA80B430-099E-4103-B8A5-68F84D50968F}" presName="Name37" presStyleLbl="parChTrans1D4" presStyleIdx="2" presStyleCnt="4"/>
      <dgm:spPr/>
    </dgm:pt>
    <dgm:pt modelId="{C7054AE5-FE2B-40C5-85B5-747BCB86677B}" type="pres">
      <dgm:prSet presAssocID="{02373335-F128-4BA4-98DC-85E49954F5E1}" presName="hierRoot2" presStyleCnt="0">
        <dgm:presLayoutVars>
          <dgm:hierBranch val="init"/>
        </dgm:presLayoutVars>
      </dgm:prSet>
      <dgm:spPr/>
    </dgm:pt>
    <dgm:pt modelId="{9701592B-9CE4-4A0C-A538-48862B5A9F6B}" type="pres">
      <dgm:prSet presAssocID="{02373335-F128-4BA4-98DC-85E49954F5E1}" presName="rootComposite" presStyleCnt="0"/>
      <dgm:spPr/>
    </dgm:pt>
    <dgm:pt modelId="{96ED2DAE-B40F-47E5-8671-7DD1F973BEE4}" type="pres">
      <dgm:prSet presAssocID="{02373335-F128-4BA4-98DC-85E49954F5E1}" presName="rootText" presStyleLbl="node4" presStyleIdx="2" presStyleCnt="4" custLinFactNeighborX="-16556" custLinFactNeighborY="-93982">
        <dgm:presLayoutVars>
          <dgm:chPref val="3"/>
        </dgm:presLayoutVars>
      </dgm:prSet>
      <dgm:spPr/>
    </dgm:pt>
    <dgm:pt modelId="{5FDA8ADC-C5D9-4161-BDDA-C422A0FEF83C}" type="pres">
      <dgm:prSet presAssocID="{02373335-F128-4BA4-98DC-85E49954F5E1}" presName="rootConnector" presStyleLbl="node4" presStyleIdx="2" presStyleCnt="4"/>
      <dgm:spPr/>
    </dgm:pt>
    <dgm:pt modelId="{CB2A1E39-176B-47FB-A2C0-4BB7D4C227DB}" type="pres">
      <dgm:prSet presAssocID="{02373335-F128-4BA4-98DC-85E49954F5E1}" presName="hierChild4" presStyleCnt="0"/>
      <dgm:spPr/>
    </dgm:pt>
    <dgm:pt modelId="{FD0C7EB2-A68E-4803-8D44-F595206EC87F}" type="pres">
      <dgm:prSet presAssocID="{02373335-F128-4BA4-98DC-85E49954F5E1}" presName="hierChild5" presStyleCnt="0"/>
      <dgm:spPr/>
    </dgm:pt>
    <dgm:pt modelId="{94390C61-9B67-4C6A-B8B0-C3DFE21F7FA8}" type="pres">
      <dgm:prSet presAssocID="{D50A2C0B-95EB-45D7-9123-CF20422D06CC}" presName="Name37" presStyleLbl="parChTrans1D4" presStyleIdx="3" presStyleCnt="4"/>
      <dgm:spPr/>
    </dgm:pt>
    <dgm:pt modelId="{40C8D02E-B0DB-48FD-B71C-EE0530DCBD54}" type="pres">
      <dgm:prSet presAssocID="{54492A0A-A5D8-43F5-953B-1F2BDBF738B8}" presName="hierRoot2" presStyleCnt="0">
        <dgm:presLayoutVars>
          <dgm:hierBranch val="init"/>
        </dgm:presLayoutVars>
      </dgm:prSet>
      <dgm:spPr/>
    </dgm:pt>
    <dgm:pt modelId="{2938CE26-D6A9-4DCC-B512-C3F06210D0E6}" type="pres">
      <dgm:prSet presAssocID="{54492A0A-A5D8-43F5-953B-1F2BDBF738B8}" presName="rootComposite" presStyleCnt="0"/>
      <dgm:spPr/>
    </dgm:pt>
    <dgm:pt modelId="{B4209881-B478-496A-9340-FC776426239E}" type="pres">
      <dgm:prSet presAssocID="{54492A0A-A5D8-43F5-953B-1F2BDBF738B8}" presName="rootText" presStyleLbl="node4" presStyleIdx="3" presStyleCnt="4" custScaleX="199256" custLinFactY="-162411" custLinFactNeighborX="-15726" custLinFactNeighborY="-200000">
        <dgm:presLayoutVars>
          <dgm:chPref val="3"/>
        </dgm:presLayoutVars>
      </dgm:prSet>
      <dgm:spPr/>
    </dgm:pt>
    <dgm:pt modelId="{572DF7EF-2BF2-4133-8A4E-FE2477ADA905}" type="pres">
      <dgm:prSet presAssocID="{54492A0A-A5D8-43F5-953B-1F2BDBF738B8}" presName="rootConnector" presStyleLbl="node4" presStyleIdx="3" presStyleCnt="4"/>
      <dgm:spPr/>
    </dgm:pt>
    <dgm:pt modelId="{301CBC3C-3707-4E1E-9F77-698ECEC8D703}" type="pres">
      <dgm:prSet presAssocID="{54492A0A-A5D8-43F5-953B-1F2BDBF738B8}" presName="hierChild4" presStyleCnt="0"/>
      <dgm:spPr/>
    </dgm:pt>
    <dgm:pt modelId="{2117F7C8-ED8C-4C2C-8D71-DDA96B80B2D6}" type="pres">
      <dgm:prSet presAssocID="{54492A0A-A5D8-43F5-953B-1F2BDBF738B8}" presName="hierChild5" presStyleCnt="0"/>
      <dgm:spPr/>
    </dgm:pt>
    <dgm:pt modelId="{35E1F9EA-2CB1-4FF8-B8A7-1393863D94C5}" type="pres">
      <dgm:prSet presAssocID="{A5247826-0DCF-4E5B-AF97-959AFEE60F8B}" presName="hierChild5" presStyleCnt="0"/>
      <dgm:spPr/>
    </dgm:pt>
    <dgm:pt modelId="{4F261CCF-AA1A-4209-ADE5-CE233E53B613}" type="pres">
      <dgm:prSet presAssocID="{C1BD98D3-C007-4164-B525-9B0DB39654FD}" presName="hierChild5" presStyleCnt="0"/>
      <dgm:spPr/>
    </dgm:pt>
    <dgm:pt modelId="{42D322FB-CB5C-4104-A247-4B29DF7F5CA8}" type="pres">
      <dgm:prSet presAssocID="{B4B37F5C-F3B1-4A27-A594-D721BB7AEBD9}" presName="hierChild5" presStyleCnt="0"/>
      <dgm:spPr/>
    </dgm:pt>
    <dgm:pt modelId="{5A13E6FD-940C-4EF4-B722-441CA38C49BE}" type="pres">
      <dgm:prSet presAssocID="{7B73714B-DD36-4963-B150-46FBC6588062}" presName="hierChild3" presStyleCnt="0"/>
      <dgm:spPr/>
    </dgm:pt>
    <dgm:pt modelId="{562A06B2-6ACA-4344-8597-082D69CAD5C3}" type="pres">
      <dgm:prSet presAssocID="{4F730568-1BB7-43E4-8499-4C7255A591CD}" presName="Name111" presStyleLbl="parChTrans1D2" presStyleIdx="1" presStyleCnt="2"/>
      <dgm:spPr/>
    </dgm:pt>
    <dgm:pt modelId="{D9BADE80-8429-4366-8609-61364771F5FC}" type="pres">
      <dgm:prSet presAssocID="{C62C2EB9-EB15-4A44-8173-7F09BA6B07CE}" presName="hierRoot3" presStyleCnt="0">
        <dgm:presLayoutVars>
          <dgm:hierBranch val="init"/>
        </dgm:presLayoutVars>
      </dgm:prSet>
      <dgm:spPr/>
    </dgm:pt>
    <dgm:pt modelId="{9A0D61F9-8974-4541-AA67-C4D5000F3BCD}" type="pres">
      <dgm:prSet presAssocID="{C62C2EB9-EB15-4A44-8173-7F09BA6B07CE}" presName="rootComposite3" presStyleCnt="0"/>
      <dgm:spPr/>
    </dgm:pt>
    <dgm:pt modelId="{F25CD5FB-3A1D-4AB7-B02C-F244DA931A14}" type="pres">
      <dgm:prSet presAssocID="{C62C2EB9-EB15-4A44-8173-7F09BA6B07CE}" presName="rootText3" presStyleLbl="asst1" presStyleIdx="0" presStyleCnt="1" custScaleX="135421" custLinFactX="-200000" custLinFactNeighborX="-215182" custLinFactNeighborY="31929">
        <dgm:presLayoutVars>
          <dgm:chPref val="3"/>
        </dgm:presLayoutVars>
      </dgm:prSet>
      <dgm:spPr/>
    </dgm:pt>
    <dgm:pt modelId="{D1CF9A56-334D-4157-A817-4C248D19614B}" type="pres">
      <dgm:prSet presAssocID="{C62C2EB9-EB15-4A44-8173-7F09BA6B07CE}" presName="rootConnector3" presStyleLbl="asst1" presStyleIdx="0" presStyleCnt="1"/>
      <dgm:spPr/>
    </dgm:pt>
    <dgm:pt modelId="{26A03644-C7EB-4256-8E40-2F2E1FDEA9D6}" type="pres">
      <dgm:prSet presAssocID="{C62C2EB9-EB15-4A44-8173-7F09BA6B07CE}" presName="hierChild6" presStyleCnt="0"/>
      <dgm:spPr/>
    </dgm:pt>
    <dgm:pt modelId="{9A2CFBBC-7F87-4932-A79C-333394DD3F6A}" type="pres">
      <dgm:prSet presAssocID="{C62C2EB9-EB15-4A44-8173-7F09BA6B07CE}" presName="hierChild7" presStyleCnt="0"/>
      <dgm:spPr/>
    </dgm:pt>
  </dgm:ptLst>
  <dgm:cxnLst>
    <dgm:cxn modelId="{9551AE02-887E-46E8-B2B4-2FE88BAC2898}" type="presOf" srcId="{87796FF5-AD85-4F98-A975-8CCFBD216729}" destId="{3CEF5C7D-99A3-4A18-85D6-F05658369334}" srcOrd="1" destOrd="0" presId="urn:microsoft.com/office/officeart/2005/8/layout/orgChart1"/>
    <dgm:cxn modelId="{C2843F03-F335-4427-ACA9-B5D180DD2C9D}" type="presOf" srcId="{02373335-F128-4BA4-98DC-85E49954F5E1}" destId="{5FDA8ADC-C5D9-4161-BDDA-C422A0FEF83C}" srcOrd="1" destOrd="0" presId="urn:microsoft.com/office/officeart/2005/8/layout/orgChart1"/>
    <dgm:cxn modelId="{9F5D4306-970E-4EC0-9F80-0673E102E4FF}" type="presOf" srcId="{C1BD98D3-C007-4164-B525-9B0DB39654FD}" destId="{4117C505-2FA9-4283-A0DE-7224E60EF3D0}" srcOrd="0" destOrd="0" presId="urn:microsoft.com/office/officeart/2005/8/layout/orgChart1"/>
    <dgm:cxn modelId="{CA5C7206-FCA5-490F-A082-D1D82F94E83D}" type="presOf" srcId="{CECA3CCA-DCE3-4C58-B38D-9618B5253323}" destId="{B32EED4A-26AC-4413-BC09-5978C2C892BE}" srcOrd="0" destOrd="0" presId="urn:microsoft.com/office/officeart/2005/8/layout/orgChart1"/>
    <dgm:cxn modelId="{2385E806-81C7-445A-A4BE-AB7859EC99A7}" type="presOf" srcId="{AA80B430-099E-4103-B8A5-68F84D50968F}" destId="{D515F4B8-69BE-4FEC-B3E0-FB9F9239AF32}" srcOrd="0" destOrd="0" presId="urn:microsoft.com/office/officeart/2005/8/layout/orgChart1"/>
    <dgm:cxn modelId="{E32D0107-75B7-4435-AF7B-475B9459A1EB}" srcId="{7B73714B-DD36-4963-B150-46FBC6588062}" destId="{C62C2EB9-EB15-4A44-8173-7F09BA6B07CE}" srcOrd="0" destOrd="0" parTransId="{4F730568-1BB7-43E4-8499-4C7255A591CD}" sibTransId="{2C7B2144-982E-43DC-8F89-EA3F12F6557F}"/>
    <dgm:cxn modelId="{E1470B09-43CC-454E-88DC-866BF51FF6D7}" srcId="{FE881313-F46B-44DB-87A9-CD651373022F}" destId="{7B73714B-DD36-4963-B150-46FBC6588062}" srcOrd="0" destOrd="0" parTransId="{994BCF7D-9C8C-4522-A35E-E4425294B6EE}" sibTransId="{25A59339-A2B0-418F-A682-96BCD76537D0}"/>
    <dgm:cxn modelId="{97182D0A-390D-49C7-9AA2-13B13B74CE69}" type="presOf" srcId="{AD6AD61A-92E3-4BA3-B3EE-4F882508BF85}" destId="{EE89B750-F468-4FCF-8A71-E3B8BE7AF136}" srcOrd="0" destOrd="0" presId="urn:microsoft.com/office/officeart/2005/8/layout/orgChart1"/>
    <dgm:cxn modelId="{25F1B30C-9D90-486A-A5DB-8022025C03BA}" type="presOf" srcId="{7B73714B-DD36-4963-B150-46FBC6588062}" destId="{48D39CC1-C563-441E-85FE-DEBDF7321F91}" srcOrd="0" destOrd="0" presId="urn:microsoft.com/office/officeart/2005/8/layout/orgChart1"/>
    <dgm:cxn modelId="{1B7E9210-2260-43C8-975D-1D1C67F7D645}" type="presOf" srcId="{87796FF5-AD85-4F98-A975-8CCFBD216729}" destId="{220AFCA6-3E5D-477D-8104-702B7002B360}" srcOrd="0" destOrd="0" presId="urn:microsoft.com/office/officeart/2005/8/layout/orgChart1"/>
    <dgm:cxn modelId="{57799E1D-2D99-4A27-8D1E-8EB852D59304}" srcId="{B4B37F5C-F3B1-4A27-A594-D721BB7AEBD9}" destId="{CECA3CCA-DCE3-4C58-B38D-9618B5253323}" srcOrd="1" destOrd="0" parTransId="{6545A03F-DED6-4991-80D3-4F515C3EE30E}" sibTransId="{A73DA9A6-2E2F-4081-8156-6806E431DE95}"/>
    <dgm:cxn modelId="{D5598C1E-77BB-45AB-B51F-1DDCED4AA7B2}" type="presOf" srcId="{C62C2EB9-EB15-4A44-8173-7F09BA6B07CE}" destId="{D1CF9A56-334D-4157-A817-4C248D19614B}" srcOrd="1" destOrd="0" presId="urn:microsoft.com/office/officeart/2005/8/layout/orgChart1"/>
    <dgm:cxn modelId="{0063E71E-1090-4879-8A31-6CE6317B32BB}" type="presOf" srcId="{54492A0A-A5D8-43F5-953B-1F2BDBF738B8}" destId="{B4209881-B478-496A-9340-FC776426239E}" srcOrd="0" destOrd="0" presId="urn:microsoft.com/office/officeart/2005/8/layout/orgChart1"/>
    <dgm:cxn modelId="{E7F79737-0CBC-4BFD-BAA0-8569419C3789}" type="presOf" srcId="{6545A03F-DED6-4991-80D3-4F515C3EE30E}" destId="{3F4FCDFA-3AAE-4FE1-AB22-E763A6D60B2A}" srcOrd="0" destOrd="0" presId="urn:microsoft.com/office/officeart/2005/8/layout/orgChart1"/>
    <dgm:cxn modelId="{A7EB7839-B875-488B-9B96-BA441BF93FA4}" type="presOf" srcId="{CECA3CCA-DCE3-4C58-B38D-9618B5253323}" destId="{0FB9AC01-A00F-4366-A14B-7B238F14721E}" srcOrd="1" destOrd="0" presId="urn:microsoft.com/office/officeart/2005/8/layout/orgChart1"/>
    <dgm:cxn modelId="{D47BD43A-7C36-4E11-9B3E-AAFCDC57265A}" srcId="{C1BD98D3-C007-4164-B525-9B0DB39654FD}" destId="{87796FF5-AD85-4F98-A975-8CCFBD216729}" srcOrd="0" destOrd="0" parTransId="{AD6AD61A-92E3-4BA3-B3EE-4F882508BF85}" sibTransId="{1B2A85BF-619D-4CF1-837C-C89732DABAD5}"/>
    <dgm:cxn modelId="{BAFEC43B-4AE1-4863-BCCB-028C73C986CF}" type="presOf" srcId="{85B50059-D92B-4ACD-A6C1-EBD0C962FC29}" destId="{26BC50CB-00C1-4A83-A21F-DF081E7E02F8}" srcOrd="0" destOrd="0" presId="urn:microsoft.com/office/officeart/2005/8/layout/orgChart1"/>
    <dgm:cxn modelId="{AED07741-93A1-46B9-8D88-EA2C7D1CFDD2}" type="presOf" srcId="{4F730568-1BB7-43E4-8499-4C7255A591CD}" destId="{562A06B2-6ACA-4344-8597-082D69CAD5C3}" srcOrd="0" destOrd="0" presId="urn:microsoft.com/office/officeart/2005/8/layout/orgChart1"/>
    <dgm:cxn modelId="{20D6FE44-A70A-4F06-A38B-994ED2616CEA}" type="presOf" srcId="{C62C2EB9-EB15-4A44-8173-7F09BA6B07CE}" destId="{F25CD5FB-3A1D-4AB7-B02C-F244DA931A14}" srcOrd="0" destOrd="0" presId="urn:microsoft.com/office/officeart/2005/8/layout/orgChart1"/>
    <dgm:cxn modelId="{B2FAAA45-B287-4D96-9007-1C1F53A77ACF}" type="presOf" srcId="{02373335-F128-4BA4-98DC-85E49954F5E1}" destId="{96ED2DAE-B40F-47E5-8671-7DD1F973BEE4}" srcOrd="0" destOrd="0" presId="urn:microsoft.com/office/officeart/2005/8/layout/orgChart1"/>
    <dgm:cxn modelId="{02F14C69-64DE-4E22-9D4C-CDE5866DD969}" type="presOf" srcId="{50E6BCFD-8F40-47AE-84BA-221BBEA30E8B}" destId="{92E82581-E301-40FA-9681-9ED028B4A0FF}" srcOrd="0" destOrd="0" presId="urn:microsoft.com/office/officeart/2005/8/layout/orgChart1"/>
    <dgm:cxn modelId="{D593E669-6206-4422-B7DD-F05E0B66993D}" type="presOf" srcId="{7B73714B-DD36-4963-B150-46FBC6588062}" destId="{76E03C6C-C00B-4984-9DCF-DB5261A9EAAC}" srcOrd="1" destOrd="0" presId="urn:microsoft.com/office/officeart/2005/8/layout/orgChart1"/>
    <dgm:cxn modelId="{C8F45F6C-F00D-484A-BF14-C1F7409B4029}" type="presOf" srcId="{50E6BCFD-8F40-47AE-84BA-221BBEA30E8B}" destId="{E2120AC4-5AF2-46C0-AF43-6395541B62F9}" srcOrd="1" destOrd="0" presId="urn:microsoft.com/office/officeart/2005/8/layout/orgChart1"/>
    <dgm:cxn modelId="{062BB44C-F4E0-434F-B77A-F610A53B51D2}" srcId="{A5247826-0DCF-4E5B-AF97-959AFEE60F8B}" destId="{02373335-F128-4BA4-98DC-85E49954F5E1}" srcOrd="0" destOrd="0" parTransId="{AA80B430-099E-4103-B8A5-68F84D50968F}" sibTransId="{4F087EBC-F07C-41E0-9379-CBFD0FC9FD7B}"/>
    <dgm:cxn modelId="{0AE41751-9EDC-413B-810E-657E78458B01}" type="presOf" srcId="{C1BD98D3-C007-4164-B525-9B0DB39654FD}" destId="{BC6C270C-07E0-4C05-82BA-519759C6EC61}" srcOrd="1" destOrd="0" presId="urn:microsoft.com/office/officeart/2005/8/layout/orgChart1"/>
    <dgm:cxn modelId="{7AAA5474-D082-4C4A-8CCC-ADAA00EAFDA0}" type="presOf" srcId="{55274FD6-98E9-4D50-B57E-F06CC6B33767}" destId="{00CBFC23-098C-4789-9841-6F69A8804459}" srcOrd="0" destOrd="0" presId="urn:microsoft.com/office/officeart/2005/8/layout/orgChart1"/>
    <dgm:cxn modelId="{1D1A1075-BA15-423B-BA86-1FD1774AAF0F}" type="presOf" srcId="{FE881313-F46B-44DB-87A9-CD651373022F}" destId="{FA3F0446-77D2-40C5-B3CB-C1774E02E181}" srcOrd="0" destOrd="0" presId="urn:microsoft.com/office/officeart/2005/8/layout/orgChart1"/>
    <dgm:cxn modelId="{5D3E5B78-8915-44B5-BDBD-0CAAE254FE71}" type="presOf" srcId="{B4B37F5C-F3B1-4A27-A594-D721BB7AEBD9}" destId="{719FD8BE-DCB3-4E91-A229-9CEAE73F4A97}" srcOrd="1" destOrd="0" presId="urn:microsoft.com/office/officeart/2005/8/layout/orgChart1"/>
    <dgm:cxn modelId="{2021768C-8458-4BA7-8BB4-09E0FB69F56C}" srcId="{7B73714B-DD36-4963-B150-46FBC6588062}" destId="{B4B37F5C-F3B1-4A27-A594-D721BB7AEBD9}" srcOrd="1" destOrd="0" parTransId="{7A0DE789-4D53-418A-B844-5D349CB0E45F}" sibTransId="{AF0F9EE1-82CA-44C6-9031-BF568C1EE6F3}"/>
    <dgm:cxn modelId="{C28E2E9B-4695-45EE-8128-A65F65620467}" type="presOf" srcId="{A5247826-0DCF-4E5B-AF97-959AFEE60F8B}" destId="{C5B76501-5879-4FDB-B348-4B81F8437E73}" srcOrd="1" destOrd="0" presId="urn:microsoft.com/office/officeart/2005/8/layout/orgChart1"/>
    <dgm:cxn modelId="{C04236AB-1C81-4662-85F7-FEE2A6B167D9}" srcId="{C1BD98D3-C007-4164-B525-9B0DB39654FD}" destId="{A5247826-0DCF-4E5B-AF97-959AFEE60F8B}" srcOrd="1" destOrd="0" parTransId="{CD16571D-7591-4D06-9A81-856009ABC29C}" sibTransId="{ACC07097-4EC3-40B0-83F2-60EED46924A8}"/>
    <dgm:cxn modelId="{1EDB4ABE-ACE3-41B9-9CF6-E3160FE474B7}" type="presOf" srcId="{54492A0A-A5D8-43F5-953B-1F2BDBF738B8}" destId="{572DF7EF-2BF2-4133-8A4E-FE2477ADA905}" srcOrd="1" destOrd="0" presId="urn:microsoft.com/office/officeart/2005/8/layout/orgChart1"/>
    <dgm:cxn modelId="{441C8EC6-91EA-4189-9D5B-AE59E01B875D}" type="presOf" srcId="{B4B37F5C-F3B1-4A27-A594-D721BB7AEBD9}" destId="{F7537CC6-5A4B-4CC3-A940-E7ED739294FD}" srcOrd="0" destOrd="0" presId="urn:microsoft.com/office/officeart/2005/8/layout/orgChart1"/>
    <dgm:cxn modelId="{4955B4C7-41A5-4340-8170-AA0DC4ADC0C6}" srcId="{B4B37F5C-F3B1-4A27-A594-D721BB7AEBD9}" destId="{50E6BCFD-8F40-47AE-84BA-221BBEA30E8B}" srcOrd="0" destOrd="0" parTransId="{55274FD6-98E9-4D50-B57E-F06CC6B33767}" sibTransId="{44204B5D-B018-4185-985D-88B540F43DED}"/>
    <dgm:cxn modelId="{5ABCA0CC-C8C5-41C7-AD45-03EACF92D30A}" srcId="{B4B37F5C-F3B1-4A27-A594-D721BB7AEBD9}" destId="{C1BD98D3-C007-4164-B525-9B0DB39654FD}" srcOrd="2" destOrd="0" parTransId="{85B50059-D92B-4ACD-A6C1-EBD0C962FC29}" sibTransId="{A606D163-5352-444B-9D94-FD87110B3372}"/>
    <dgm:cxn modelId="{345024D7-B138-4725-8197-C85BC4241022}" type="presOf" srcId="{A5247826-0DCF-4E5B-AF97-959AFEE60F8B}" destId="{9F713640-AB5C-4606-BCC9-6DE9AA950AE7}" srcOrd="0" destOrd="0" presId="urn:microsoft.com/office/officeart/2005/8/layout/orgChart1"/>
    <dgm:cxn modelId="{2D844FD7-397B-44E3-9AE2-C662B4647F9F}" type="presOf" srcId="{7A0DE789-4D53-418A-B844-5D349CB0E45F}" destId="{19A184F4-CBBF-4F9A-8EC3-118B5241FFE0}" srcOrd="0" destOrd="0" presId="urn:microsoft.com/office/officeart/2005/8/layout/orgChart1"/>
    <dgm:cxn modelId="{14FE96DB-37E9-45A4-926B-202CA4079F5D}" type="presOf" srcId="{D50A2C0B-95EB-45D7-9123-CF20422D06CC}" destId="{94390C61-9B67-4C6A-B8B0-C3DFE21F7FA8}" srcOrd="0" destOrd="0" presId="urn:microsoft.com/office/officeart/2005/8/layout/orgChart1"/>
    <dgm:cxn modelId="{4B1B9CE2-B5A3-4B7D-9400-C9FCC3E66BB3}" type="presOf" srcId="{CD16571D-7591-4D06-9A81-856009ABC29C}" destId="{7498B1BC-CF3D-4181-BD3D-A132531B38FC}" srcOrd="0" destOrd="0" presId="urn:microsoft.com/office/officeart/2005/8/layout/orgChart1"/>
    <dgm:cxn modelId="{5677BFFA-322D-4E98-930D-7037735466F0}" srcId="{A5247826-0DCF-4E5B-AF97-959AFEE60F8B}" destId="{54492A0A-A5D8-43F5-953B-1F2BDBF738B8}" srcOrd="1" destOrd="0" parTransId="{D50A2C0B-95EB-45D7-9123-CF20422D06CC}" sibTransId="{9E75F3C4-087E-4990-89A6-E8B71D7A2735}"/>
    <dgm:cxn modelId="{31DE5D47-9B25-41E2-B1C4-D9A775A92264}" type="presParOf" srcId="{FA3F0446-77D2-40C5-B3CB-C1774E02E181}" destId="{976F5ADD-EF3F-4459-B748-93B2C0D8A8A4}" srcOrd="0" destOrd="0" presId="urn:microsoft.com/office/officeart/2005/8/layout/orgChart1"/>
    <dgm:cxn modelId="{230CE87D-FA89-4CCC-B969-0941B66BB992}" type="presParOf" srcId="{976F5ADD-EF3F-4459-B748-93B2C0D8A8A4}" destId="{757681C0-BDFF-4F84-9B0A-0F4BBA45C71D}" srcOrd="0" destOrd="0" presId="urn:microsoft.com/office/officeart/2005/8/layout/orgChart1"/>
    <dgm:cxn modelId="{12D316DB-B6CF-49D3-8EA3-5F97C99FEE40}" type="presParOf" srcId="{757681C0-BDFF-4F84-9B0A-0F4BBA45C71D}" destId="{48D39CC1-C563-441E-85FE-DEBDF7321F91}" srcOrd="0" destOrd="0" presId="urn:microsoft.com/office/officeart/2005/8/layout/orgChart1"/>
    <dgm:cxn modelId="{62A8CB32-01D5-494F-9EA4-F5FC3125E715}" type="presParOf" srcId="{757681C0-BDFF-4F84-9B0A-0F4BBA45C71D}" destId="{76E03C6C-C00B-4984-9DCF-DB5261A9EAAC}" srcOrd="1" destOrd="0" presId="urn:microsoft.com/office/officeart/2005/8/layout/orgChart1"/>
    <dgm:cxn modelId="{EC591547-85DC-4987-86A8-C88003C46761}" type="presParOf" srcId="{976F5ADD-EF3F-4459-B748-93B2C0D8A8A4}" destId="{ECD36056-8668-4371-A2F0-88CF2904CE47}" srcOrd="1" destOrd="0" presId="urn:microsoft.com/office/officeart/2005/8/layout/orgChart1"/>
    <dgm:cxn modelId="{5A9B56EE-B1C1-42B5-AEEA-3B26BAC03343}" type="presParOf" srcId="{ECD36056-8668-4371-A2F0-88CF2904CE47}" destId="{19A184F4-CBBF-4F9A-8EC3-118B5241FFE0}" srcOrd="0" destOrd="0" presId="urn:microsoft.com/office/officeart/2005/8/layout/orgChart1"/>
    <dgm:cxn modelId="{E6C797D3-9819-40A2-83BE-DD573A84D88C}" type="presParOf" srcId="{ECD36056-8668-4371-A2F0-88CF2904CE47}" destId="{148F28B6-194F-4226-81EC-3478616B2BE5}" srcOrd="1" destOrd="0" presId="urn:microsoft.com/office/officeart/2005/8/layout/orgChart1"/>
    <dgm:cxn modelId="{9455C431-A97F-4AC2-A0B7-B28683B3D729}" type="presParOf" srcId="{148F28B6-194F-4226-81EC-3478616B2BE5}" destId="{C9AFD68B-5778-46FC-B2C4-01839964CF8A}" srcOrd="0" destOrd="0" presId="urn:microsoft.com/office/officeart/2005/8/layout/orgChart1"/>
    <dgm:cxn modelId="{FB229089-9C9D-475B-AD7D-403BCA9D0CE9}" type="presParOf" srcId="{C9AFD68B-5778-46FC-B2C4-01839964CF8A}" destId="{F7537CC6-5A4B-4CC3-A940-E7ED739294FD}" srcOrd="0" destOrd="0" presId="urn:microsoft.com/office/officeart/2005/8/layout/orgChart1"/>
    <dgm:cxn modelId="{29034A7A-F8BD-4244-98B0-4E2AA7C60CC0}" type="presParOf" srcId="{C9AFD68B-5778-46FC-B2C4-01839964CF8A}" destId="{719FD8BE-DCB3-4E91-A229-9CEAE73F4A97}" srcOrd="1" destOrd="0" presId="urn:microsoft.com/office/officeart/2005/8/layout/orgChart1"/>
    <dgm:cxn modelId="{831DBF4C-13D4-40BB-8993-675DC844FDAD}" type="presParOf" srcId="{148F28B6-194F-4226-81EC-3478616B2BE5}" destId="{785753C0-DC04-4403-9D69-B9E80CD9D045}" srcOrd="1" destOrd="0" presId="urn:microsoft.com/office/officeart/2005/8/layout/orgChart1"/>
    <dgm:cxn modelId="{9DFA5314-5B70-45C5-9324-19B1A46E556D}" type="presParOf" srcId="{785753C0-DC04-4403-9D69-B9E80CD9D045}" destId="{00CBFC23-098C-4789-9841-6F69A8804459}" srcOrd="0" destOrd="0" presId="urn:microsoft.com/office/officeart/2005/8/layout/orgChart1"/>
    <dgm:cxn modelId="{4B9F4F91-F0EB-4ED9-84BF-2485067B22D3}" type="presParOf" srcId="{785753C0-DC04-4403-9D69-B9E80CD9D045}" destId="{4B8ED6AA-C640-4E05-8F0F-74AA8F48B751}" srcOrd="1" destOrd="0" presId="urn:microsoft.com/office/officeart/2005/8/layout/orgChart1"/>
    <dgm:cxn modelId="{85534AC3-38D4-4937-BF44-218F0C3CE8E2}" type="presParOf" srcId="{4B8ED6AA-C640-4E05-8F0F-74AA8F48B751}" destId="{54121C36-2FDF-4C8F-AFC7-4625C6CC440F}" srcOrd="0" destOrd="0" presId="urn:microsoft.com/office/officeart/2005/8/layout/orgChart1"/>
    <dgm:cxn modelId="{CF929DA6-1E65-421D-88D2-8F77D01C69B3}" type="presParOf" srcId="{54121C36-2FDF-4C8F-AFC7-4625C6CC440F}" destId="{92E82581-E301-40FA-9681-9ED028B4A0FF}" srcOrd="0" destOrd="0" presId="urn:microsoft.com/office/officeart/2005/8/layout/orgChart1"/>
    <dgm:cxn modelId="{A8CD4FC7-2AD5-41F6-9A55-0C82B6D03DC7}" type="presParOf" srcId="{54121C36-2FDF-4C8F-AFC7-4625C6CC440F}" destId="{E2120AC4-5AF2-46C0-AF43-6395541B62F9}" srcOrd="1" destOrd="0" presId="urn:microsoft.com/office/officeart/2005/8/layout/orgChart1"/>
    <dgm:cxn modelId="{B110A70D-8E8B-4072-8BC2-7AF99CB41B14}" type="presParOf" srcId="{4B8ED6AA-C640-4E05-8F0F-74AA8F48B751}" destId="{305B4B93-40E7-486B-BDEA-3BE562DC2DBE}" srcOrd="1" destOrd="0" presId="urn:microsoft.com/office/officeart/2005/8/layout/orgChart1"/>
    <dgm:cxn modelId="{69DF3ACF-2D3B-44D0-BEF6-075AE192755F}" type="presParOf" srcId="{4B8ED6AA-C640-4E05-8F0F-74AA8F48B751}" destId="{CC8D9FB1-5432-422B-9C12-9B734B01EA65}" srcOrd="2" destOrd="0" presId="urn:microsoft.com/office/officeart/2005/8/layout/orgChart1"/>
    <dgm:cxn modelId="{D0DC4265-65AA-4989-89BB-B14E3AB21A4F}" type="presParOf" srcId="{785753C0-DC04-4403-9D69-B9E80CD9D045}" destId="{3F4FCDFA-3AAE-4FE1-AB22-E763A6D60B2A}" srcOrd="2" destOrd="0" presId="urn:microsoft.com/office/officeart/2005/8/layout/orgChart1"/>
    <dgm:cxn modelId="{923738DF-B30B-4405-A2AA-547A6884084A}" type="presParOf" srcId="{785753C0-DC04-4403-9D69-B9E80CD9D045}" destId="{BD3F1A29-0301-4964-AFE8-11FE647F7160}" srcOrd="3" destOrd="0" presId="urn:microsoft.com/office/officeart/2005/8/layout/orgChart1"/>
    <dgm:cxn modelId="{C00B210E-55AB-47CA-B04C-F8C3661BF27F}" type="presParOf" srcId="{BD3F1A29-0301-4964-AFE8-11FE647F7160}" destId="{08F2D4EA-4CDD-4AFC-AE55-728C3CA16F39}" srcOrd="0" destOrd="0" presId="urn:microsoft.com/office/officeart/2005/8/layout/orgChart1"/>
    <dgm:cxn modelId="{2463CD0E-929B-4F7A-A965-26E81D383684}" type="presParOf" srcId="{08F2D4EA-4CDD-4AFC-AE55-728C3CA16F39}" destId="{B32EED4A-26AC-4413-BC09-5978C2C892BE}" srcOrd="0" destOrd="0" presId="urn:microsoft.com/office/officeart/2005/8/layout/orgChart1"/>
    <dgm:cxn modelId="{9AF52EE4-0FAD-4844-92BE-6C6C23FCD2A2}" type="presParOf" srcId="{08F2D4EA-4CDD-4AFC-AE55-728C3CA16F39}" destId="{0FB9AC01-A00F-4366-A14B-7B238F14721E}" srcOrd="1" destOrd="0" presId="urn:microsoft.com/office/officeart/2005/8/layout/orgChart1"/>
    <dgm:cxn modelId="{48A448E2-901F-445F-B600-A2B519C48EA0}" type="presParOf" srcId="{BD3F1A29-0301-4964-AFE8-11FE647F7160}" destId="{1515A86F-24A3-44B5-BA64-9E906882B55A}" srcOrd="1" destOrd="0" presId="urn:microsoft.com/office/officeart/2005/8/layout/orgChart1"/>
    <dgm:cxn modelId="{D818AF35-DA3C-4EDF-9271-312EC5D88757}" type="presParOf" srcId="{BD3F1A29-0301-4964-AFE8-11FE647F7160}" destId="{1257AB2C-26D5-448C-A394-10C2DFEAD612}" srcOrd="2" destOrd="0" presId="urn:microsoft.com/office/officeart/2005/8/layout/orgChart1"/>
    <dgm:cxn modelId="{ED4C8B8B-A7DB-4EA2-953A-4C9EE3518E99}" type="presParOf" srcId="{785753C0-DC04-4403-9D69-B9E80CD9D045}" destId="{26BC50CB-00C1-4A83-A21F-DF081E7E02F8}" srcOrd="4" destOrd="0" presId="urn:microsoft.com/office/officeart/2005/8/layout/orgChart1"/>
    <dgm:cxn modelId="{00ABDEB0-6E59-4620-8058-CE0704A92E73}" type="presParOf" srcId="{785753C0-DC04-4403-9D69-B9E80CD9D045}" destId="{9C87E553-B0EE-4CB5-9166-0868655ECC11}" srcOrd="5" destOrd="0" presId="urn:microsoft.com/office/officeart/2005/8/layout/orgChart1"/>
    <dgm:cxn modelId="{5E7CB6F0-D0A1-49C4-9CDF-782DB0E12447}" type="presParOf" srcId="{9C87E553-B0EE-4CB5-9166-0868655ECC11}" destId="{AB516873-921A-4D7C-ABC5-E1472FB85ED6}" srcOrd="0" destOrd="0" presId="urn:microsoft.com/office/officeart/2005/8/layout/orgChart1"/>
    <dgm:cxn modelId="{4C7CBEF3-EA7B-432B-8B60-8F4DEEA0AFC4}" type="presParOf" srcId="{AB516873-921A-4D7C-ABC5-E1472FB85ED6}" destId="{4117C505-2FA9-4283-A0DE-7224E60EF3D0}" srcOrd="0" destOrd="0" presId="urn:microsoft.com/office/officeart/2005/8/layout/orgChart1"/>
    <dgm:cxn modelId="{FFE58D46-C9D9-4A21-BB79-DD4A2A3E752B}" type="presParOf" srcId="{AB516873-921A-4D7C-ABC5-E1472FB85ED6}" destId="{BC6C270C-07E0-4C05-82BA-519759C6EC61}" srcOrd="1" destOrd="0" presId="urn:microsoft.com/office/officeart/2005/8/layout/orgChart1"/>
    <dgm:cxn modelId="{C9FE5ED2-3F03-4C8B-94ED-0F0937721BFD}" type="presParOf" srcId="{9C87E553-B0EE-4CB5-9166-0868655ECC11}" destId="{B340F67D-E426-4F7A-A57D-B74405B2F486}" srcOrd="1" destOrd="0" presId="urn:microsoft.com/office/officeart/2005/8/layout/orgChart1"/>
    <dgm:cxn modelId="{90E40735-2F81-429E-811B-E850EF2F0495}" type="presParOf" srcId="{B340F67D-E426-4F7A-A57D-B74405B2F486}" destId="{EE89B750-F468-4FCF-8A71-E3B8BE7AF136}" srcOrd="0" destOrd="0" presId="urn:microsoft.com/office/officeart/2005/8/layout/orgChart1"/>
    <dgm:cxn modelId="{96C4D356-BA82-44E6-853B-A4516B852A18}" type="presParOf" srcId="{B340F67D-E426-4F7A-A57D-B74405B2F486}" destId="{DB10AE0B-E2B3-4E89-967A-E678CCC927E3}" srcOrd="1" destOrd="0" presId="urn:microsoft.com/office/officeart/2005/8/layout/orgChart1"/>
    <dgm:cxn modelId="{9F71BBBC-7C91-4CD9-B86A-7C6B04D45A33}" type="presParOf" srcId="{DB10AE0B-E2B3-4E89-967A-E678CCC927E3}" destId="{218CA24A-5700-4B20-BDB7-DD2B276EC3AE}" srcOrd="0" destOrd="0" presId="urn:microsoft.com/office/officeart/2005/8/layout/orgChart1"/>
    <dgm:cxn modelId="{07444DDB-F560-4569-BD12-90ADCB07CD76}" type="presParOf" srcId="{218CA24A-5700-4B20-BDB7-DD2B276EC3AE}" destId="{220AFCA6-3E5D-477D-8104-702B7002B360}" srcOrd="0" destOrd="0" presId="urn:microsoft.com/office/officeart/2005/8/layout/orgChart1"/>
    <dgm:cxn modelId="{741BE8BB-D282-4A58-9EA2-9641CEFE28C6}" type="presParOf" srcId="{218CA24A-5700-4B20-BDB7-DD2B276EC3AE}" destId="{3CEF5C7D-99A3-4A18-85D6-F05658369334}" srcOrd="1" destOrd="0" presId="urn:microsoft.com/office/officeart/2005/8/layout/orgChart1"/>
    <dgm:cxn modelId="{76F4E3C7-C861-4481-81E9-6005B7ACBE88}" type="presParOf" srcId="{DB10AE0B-E2B3-4E89-967A-E678CCC927E3}" destId="{CB71B2A2-B986-459C-A5C2-F5FAF6E38B32}" srcOrd="1" destOrd="0" presId="urn:microsoft.com/office/officeart/2005/8/layout/orgChart1"/>
    <dgm:cxn modelId="{8F8BF3BF-8196-4372-BA17-631C93C7BF71}" type="presParOf" srcId="{DB10AE0B-E2B3-4E89-967A-E678CCC927E3}" destId="{5EA27B2C-D2A2-4CF2-930B-88B3A5BBB415}" srcOrd="2" destOrd="0" presId="urn:microsoft.com/office/officeart/2005/8/layout/orgChart1"/>
    <dgm:cxn modelId="{34942C51-9FCE-4885-AA1A-3804B8E0B737}" type="presParOf" srcId="{B340F67D-E426-4F7A-A57D-B74405B2F486}" destId="{7498B1BC-CF3D-4181-BD3D-A132531B38FC}" srcOrd="2" destOrd="0" presId="urn:microsoft.com/office/officeart/2005/8/layout/orgChart1"/>
    <dgm:cxn modelId="{440A8227-DAAC-4690-BC9A-A6C948F539EC}" type="presParOf" srcId="{B340F67D-E426-4F7A-A57D-B74405B2F486}" destId="{E33EA0DD-4FCD-4F50-8272-E347AAF3035B}" srcOrd="3" destOrd="0" presId="urn:microsoft.com/office/officeart/2005/8/layout/orgChart1"/>
    <dgm:cxn modelId="{C90E8286-B0FB-41D2-819B-4441F307BEDC}" type="presParOf" srcId="{E33EA0DD-4FCD-4F50-8272-E347AAF3035B}" destId="{A8A8A2A8-FCE0-4325-8B54-298BC85C6A9C}" srcOrd="0" destOrd="0" presId="urn:microsoft.com/office/officeart/2005/8/layout/orgChart1"/>
    <dgm:cxn modelId="{A80F0F03-0CD7-40E1-BAC5-285026A4A240}" type="presParOf" srcId="{A8A8A2A8-FCE0-4325-8B54-298BC85C6A9C}" destId="{9F713640-AB5C-4606-BCC9-6DE9AA950AE7}" srcOrd="0" destOrd="0" presId="urn:microsoft.com/office/officeart/2005/8/layout/orgChart1"/>
    <dgm:cxn modelId="{07EDEEC0-A3C0-4302-BEDB-F3E0A98EC8E6}" type="presParOf" srcId="{A8A8A2A8-FCE0-4325-8B54-298BC85C6A9C}" destId="{C5B76501-5879-4FDB-B348-4B81F8437E73}" srcOrd="1" destOrd="0" presId="urn:microsoft.com/office/officeart/2005/8/layout/orgChart1"/>
    <dgm:cxn modelId="{5D814A38-46FB-4E86-BD85-A006336D706A}" type="presParOf" srcId="{E33EA0DD-4FCD-4F50-8272-E347AAF3035B}" destId="{BBF626B7-370F-4FF3-BFD7-981D2E066DDC}" srcOrd="1" destOrd="0" presId="urn:microsoft.com/office/officeart/2005/8/layout/orgChart1"/>
    <dgm:cxn modelId="{19B6DF9B-D788-4CFE-9254-DD139241B35B}" type="presParOf" srcId="{BBF626B7-370F-4FF3-BFD7-981D2E066DDC}" destId="{D515F4B8-69BE-4FEC-B3E0-FB9F9239AF32}" srcOrd="0" destOrd="0" presId="urn:microsoft.com/office/officeart/2005/8/layout/orgChart1"/>
    <dgm:cxn modelId="{C34F1382-24C8-4232-B778-3ECCA66C3B9F}" type="presParOf" srcId="{BBF626B7-370F-4FF3-BFD7-981D2E066DDC}" destId="{C7054AE5-FE2B-40C5-85B5-747BCB86677B}" srcOrd="1" destOrd="0" presId="urn:microsoft.com/office/officeart/2005/8/layout/orgChart1"/>
    <dgm:cxn modelId="{AEA5D8E7-A2A4-41D4-87E3-D9AC86C304F1}" type="presParOf" srcId="{C7054AE5-FE2B-40C5-85B5-747BCB86677B}" destId="{9701592B-9CE4-4A0C-A538-48862B5A9F6B}" srcOrd="0" destOrd="0" presId="urn:microsoft.com/office/officeart/2005/8/layout/orgChart1"/>
    <dgm:cxn modelId="{69129970-F061-4468-A6CB-6270D4B9EAB1}" type="presParOf" srcId="{9701592B-9CE4-4A0C-A538-48862B5A9F6B}" destId="{96ED2DAE-B40F-47E5-8671-7DD1F973BEE4}" srcOrd="0" destOrd="0" presId="urn:microsoft.com/office/officeart/2005/8/layout/orgChart1"/>
    <dgm:cxn modelId="{2F6B4D14-A555-432E-A264-0076B77B0B0B}" type="presParOf" srcId="{9701592B-9CE4-4A0C-A538-48862B5A9F6B}" destId="{5FDA8ADC-C5D9-4161-BDDA-C422A0FEF83C}" srcOrd="1" destOrd="0" presId="urn:microsoft.com/office/officeart/2005/8/layout/orgChart1"/>
    <dgm:cxn modelId="{10B5F851-9014-4B35-B622-4F349B3A8505}" type="presParOf" srcId="{C7054AE5-FE2B-40C5-85B5-747BCB86677B}" destId="{CB2A1E39-176B-47FB-A2C0-4BB7D4C227DB}" srcOrd="1" destOrd="0" presId="urn:microsoft.com/office/officeart/2005/8/layout/orgChart1"/>
    <dgm:cxn modelId="{526AAF6F-FBA5-4C59-A8A9-E085573C7761}" type="presParOf" srcId="{C7054AE5-FE2B-40C5-85B5-747BCB86677B}" destId="{FD0C7EB2-A68E-4803-8D44-F595206EC87F}" srcOrd="2" destOrd="0" presId="urn:microsoft.com/office/officeart/2005/8/layout/orgChart1"/>
    <dgm:cxn modelId="{2E0B42BD-246C-44C6-88E5-03F7BA250180}" type="presParOf" srcId="{BBF626B7-370F-4FF3-BFD7-981D2E066DDC}" destId="{94390C61-9B67-4C6A-B8B0-C3DFE21F7FA8}" srcOrd="2" destOrd="0" presId="urn:microsoft.com/office/officeart/2005/8/layout/orgChart1"/>
    <dgm:cxn modelId="{6370D13F-DF2D-4AB5-A2B3-6BA25B782CD1}" type="presParOf" srcId="{BBF626B7-370F-4FF3-BFD7-981D2E066DDC}" destId="{40C8D02E-B0DB-48FD-B71C-EE0530DCBD54}" srcOrd="3" destOrd="0" presId="urn:microsoft.com/office/officeart/2005/8/layout/orgChart1"/>
    <dgm:cxn modelId="{0B6EE137-2944-4CA9-BFD5-C5D2640ECEAA}" type="presParOf" srcId="{40C8D02E-B0DB-48FD-B71C-EE0530DCBD54}" destId="{2938CE26-D6A9-4DCC-B512-C3F06210D0E6}" srcOrd="0" destOrd="0" presId="urn:microsoft.com/office/officeart/2005/8/layout/orgChart1"/>
    <dgm:cxn modelId="{FDC67E73-4CD5-4BF1-B6B1-73BE5859D9B9}" type="presParOf" srcId="{2938CE26-D6A9-4DCC-B512-C3F06210D0E6}" destId="{B4209881-B478-496A-9340-FC776426239E}" srcOrd="0" destOrd="0" presId="urn:microsoft.com/office/officeart/2005/8/layout/orgChart1"/>
    <dgm:cxn modelId="{FD007F4D-9FAD-4A8A-9687-5A8592DAEAA1}" type="presParOf" srcId="{2938CE26-D6A9-4DCC-B512-C3F06210D0E6}" destId="{572DF7EF-2BF2-4133-8A4E-FE2477ADA905}" srcOrd="1" destOrd="0" presId="urn:microsoft.com/office/officeart/2005/8/layout/orgChart1"/>
    <dgm:cxn modelId="{125AA460-2E0B-4E23-9131-B09E741012AB}" type="presParOf" srcId="{40C8D02E-B0DB-48FD-B71C-EE0530DCBD54}" destId="{301CBC3C-3707-4E1E-9F77-698ECEC8D703}" srcOrd="1" destOrd="0" presId="urn:microsoft.com/office/officeart/2005/8/layout/orgChart1"/>
    <dgm:cxn modelId="{1F69451D-D006-45C2-AE7B-629F5DFA343D}" type="presParOf" srcId="{40C8D02E-B0DB-48FD-B71C-EE0530DCBD54}" destId="{2117F7C8-ED8C-4C2C-8D71-DDA96B80B2D6}" srcOrd="2" destOrd="0" presId="urn:microsoft.com/office/officeart/2005/8/layout/orgChart1"/>
    <dgm:cxn modelId="{A973581C-810F-4BA5-ADB9-5CCCFDD24FB2}" type="presParOf" srcId="{E33EA0DD-4FCD-4F50-8272-E347AAF3035B}" destId="{35E1F9EA-2CB1-4FF8-B8A7-1393863D94C5}" srcOrd="2" destOrd="0" presId="urn:microsoft.com/office/officeart/2005/8/layout/orgChart1"/>
    <dgm:cxn modelId="{BC91DF9C-2D2A-4A48-8913-679F5D84DD4F}" type="presParOf" srcId="{9C87E553-B0EE-4CB5-9166-0868655ECC11}" destId="{4F261CCF-AA1A-4209-ADE5-CE233E53B613}" srcOrd="2" destOrd="0" presId="urn:microsoft.com/office/officeart/2005/8/layout/orgChart1"/>
    <dgm:cxn modelId="{B0141DB3-51CE-43A5-9281-2EE98485D9F3}" type="presParOf" srcId="{148F28B6-194F-4226-81EC-3478616B2BE5}" destId="{42D322FB-CB5C-4104-A247-4B29DF7F5CA8}" srcOrd="2" destOrd="0" presId="urn:microsoft.com/office/officeart/2005/8/layout/orgChart1"/>
    <dgm:cxn modelId="{123BF039-306F-47D4-9DBB-72F708DC92BC}" type="presParOf" srcId="{976F5ADD-EF3F-4459-B748-93B2C0D8A8A4}" destId="{5A13E6FD-940C-4EF4-B722-441CA38C49BE}" srcOrd="2" destOrd="0" presId="urn:microsoft.com/office/officeart/2005/8/layout/orgChart1"/>
    <dgm:cxn modelId="{CFE1DBB6-BF3F-4601-9535-C388330BED88}" type="presParOf" srcId="{5A13E6FD-940C-4EF4-B722-441CA38C49BE}" destId="{562A06B2-6ACA-4344-8597-082D69CAD5C3}" srcOrd="0" destOrd="0" presId="urn:microsoft.com/office/officeart/2005/8/layout/orgChart1"/>
    <dgm:cxn modelId="{4BA1D69A-EB20-4035-8A3A-CBAA61FB7D2E}" type="presParOf" srcId="{5A13E6FD-940C-4EF4-B722-441CA38C49BE}" destId="{D9BADE80-8429-4366-8609-61364771F5FC}" srcOrd="1" destOrd="0" presId="urn:microsoft.com/office/officeart/2005/8/layout/orgChart1"/>
    <dgm:cxn modelId="{6973AC80-7F43-4FA4-BDDF-4F24A0126920}" type="presParOf" srcId="{D9BADE80-8429-4366-8609-61364771F5FC}" destId="{9A0D61F9-8974-4541-AA67-C4D5000F3BCD}" srcOrd="0" destOrd="0" presId="urn:microsoft.com/office/officeart/2005/8/layout/orgChart1"/>
    <dgm:cxn modelId="{DAD0FE81-EA03-442E-A5F1-CEE048A00DD6}" type="presParOf" srcId="{9A0D61F9-8974-4541-AA67-C4D5000F3BCD}" destId="{F25CD5FB-3A1D-4AB7-B02C-F244DA931A14}" srcOrd="0" destOrd="0" presId="urn:microsoft.com/office/officeart/2005/8/layout/orgChart1"/>
    <dgm:cxn modelId="{8A351CF8-3CF1-4966-B02E-820AD828192C}" type="presParOf" srcId="{9A0D61F9-8974-4541-AA67-C4D5000F3BCD}" destId="{D1CF9A56-334D-4157-A817-4C248D19614B}" srcOrd="1" destOrd="0" presId="urn:microsoft.com/office/officeart/2005/8/layout/orgChart1"/>
    <dgm:cxn modelId="{1684A8FA-4B1E-4B3C-B635-5A05F9DC25C9}" type="presParOf" srcId="{D9BADE80-8429-4366-8609-61364771F5FC}" destId="{26A03644-C7EB-4256-8E40-2F2E1FDEA9D6}" srcOrd="1" destOrd="0" presId="urn:microsoft.com/office/officeart/2005/8/layout/orgChart1"/>
    <dgm:cxn modelId="{B271FDF9-8460-4C15-84C6-D50B8E7840B8}" type="presParOf" srcId="{D9BADE80-8429-4366-8609-61364771F5FC}" destId="{9A2CFBBC-7F87-4932-A79C-333394DD3F6A}" srcOrd="2" destOrd="0" presId="urn:microsoft.com/office/officeart/2005/8/layout/orgChart1"/>
  </dgm:cxnLst>
  <dgm:bg/>
  <dgm:whole/>
  <dgm:extLst>
    <a:ext uri="http://schemas.microsoft.com/office/drawing/2008/diagram">
      <dsp:dataModelExt xmlns:dsp="http://schemas.microsoft.com/office/drawing/2008/diagram" relId="rId12"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D5020F3-6D3A-4262-9CED-3D82E9C83103}">
      <dsp:nvSpPr>
        <dsp:cNvPr id="0" name=""/>
        <dsp:cNvSpPr/>
      </dsp:nvSpPr>
      <dsp:spPr>
        <a:xfrm>
          <a:off x="1213" y="534746"/>
          <a:ext cx="1746917" cy="574674"/>
        </a:xfrm>
        <a:prstGeom prst="roundRect">
          <a:avLst>
            <a:gd name="adj" fmla="val 10000"/>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17780" rIns="26670" bIns="17780" numCol="1" spcCol="1270" anchor="ctr" anchorCtr="0">
          <a:noAutofit/>
        </a:bodyPr>
        <a:lstStyle/>
        <a:p>
          <a:pPr marL="0" lvl="0" indent="0" algn="ctr" defTabSz="622300">
            <a:lnSpc>
              <a:spcPct val="90000"/>
            </a:lnSpc>
            <a:spcBef>
              <a:spcPct val="0"/>
            </a:spcBef>
            <a:spcAft>
              <a:spcPct val="35000"/>
            </a:spcAft>
            <a:buNone/>
          </a:pPr>
          <a:r>
            <a:rPr lang="sv-SE" sz="1400" kern="1200" dirty="0">
              <a:solidFill>
                <a:schemeClr val="tx1"/>
              </a:solidFill>
            </a:rPr>
            <a:t>Primärvård</a:t>
          </a:r>
        </a:p>
      </dsp:txBody>
      <dsp:txXfrm>
        <a:off x="18045" y="551578"/>
        <a:ext cx="1713253" cy="541010"/>
      </dsp:txXfrm>
    </dsp:sp>
    <dsp:sp modelId="{6AC82194-25D9-4464-8D77-BAAFBE1F08F5}">
      <dsp:nvSpPr>
        <dsp:cNvPr id="0" name=""/>
        <dsp:cNvSpPr/>
      </dsp:nvSpPr>
      <dsp:spPr>
        <a:xfrm>
          <a:off x="175905" y="1109420"/>
          <a:ext cx="174691" cy="758996"/>
        </a:xfrm>
        <a:custGeom>
          <a:avLst/>
          <a:gdLst/>
          <a:ahLst/>
          <a:cxnLst/>
          <a:rect l="0" t="0" r="0" b="0"/>
          <a:pathLst>
            <a:path>
              <a:moveTo>
                <a:pt x="0" y="0"/>
              </a:moveTo>
              <a:lnTo>
                <a:pt x="0" y="758996"/>
              </a:lnTo>
              <a:lnTo>
                <a:pt x="174691" y="758996"/>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0D7B3BFB-EA57-468B-913F-1EB23AB263D5}">
      <dsp:nvSpPr>
        <dsp:cNvPr id="0" name=""/>
        <dsp:cNvSpPr/>
      </dsp:nvSpPr>
      <dsp:spPr>
        <a:xfrm>
          <a:off x="350596" y="1327785"/>
          <a:ext cx="1914914" cy="1081263"/>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17780" rIns="26670" bIns="17780" numCol="1" spcCol="1270" anchor="t" anchorCtr="0">
          <a:noAutofit/>
        </a:bodyPr>
        <a:lstStyle/>
        <a:p>
          <a:pPr marL="0" lvl="0" indent="0" algn="l" defTabSz="622300">
            <a:lnSpc>
              <a:spcPct val="90000"/>
            </a:lnSpc>
            <a:spcBef>
              <a:spcPct val="0"/>
            </a:spcBef>
            <a:spcAft>
              <a:spcPct val="35000"/>
            </a:spcAft>
            <a:buNone/>
          </a:pPr>
          <a:r>
            <a:rPr lang="sv-SE" sz="1400" b="1" kern="1200" dirty="0">
              <a:solidFill>
                <a:schemeClr val="tx1"/>
              </a:solidFill>
            </a:rPr>
            <a:t>Öppenvård</a:t>
          </a:r>
        </a:p>
        <a:p>
          <a:pPr marL="114300" lvl="1" indent="-114300" algn="l" defTabSz="622300">
            <a:lnSpc>
              <a:spcPct val="90000"/>
            </a:lnSpc>
            <a:spcBef>
              <a:spcPct val="0"/>
            </a:spcBef>
            <a:spcAft>
              <a:spcPct val="15000"/>
            </a:spcAft>
            <a:buChar char="•"/>
          </a:pPr>
          <a:r>
            <a:rPr lang="sv-SE" sz="1400" kern="1200" dirty="0">
              <a:solidFill>
                <a:schemeClr val="tx1"/>
              </a:solidFill>
            </a:rPr>
            <a:t>Mottagningsbesök</a:t>
          </a:r>
        </a:p>
        <a:p>
          <a:pPr marL="114300" lvl="1" indent="-114300" algn="l" defTabSz="622300">
            <a:lnSpc>
              <a:spcPct val="90000"/>
            </a:lnSpc>
            <a:spcBef>
              <a:spcPct val="0"/>
            </a:spcBef>
            <a:spcAft>
              <a:spcPct val="15000"/>
            </a:spcAft>
            <a:buChar char="•"/>
          </a:pPr>
          <a:r>
            <a:rPr lang="sv-SE" sz="1400" kern="1200" dirty="0">
              <a:solidFill>
                <a:schemeClr val="tx1"/>
              </a:solidFill>
            </a:rPr>
            <a:t>Hembesök</a:t>
          </a:r>
        </a:p>
        <a:p>
          <a:pPr marL="114300" lvl="1" indent="-114300" algn="l" defTabSz="622300">
            <a:lnSpc>
              <a:spcPct val="90000"/>
            </a:lnSpc>
            <a:spcBef>
              <a:spcPct val="0"/>
            </a:spcBef>
            <a:spcAft>
              <a:spcPct val="15000"/>
            </a:spcAft>
            <a:buChar char="•"/>
          </a:pPr>
          <a:r>
            <a:rPr lang="sv-SE" sz="1400" kern="1200" dirty="0">
              <a:solidFill>
                <a:schemeClr val="tx1"/>
              </a:solidFill>
            </a:rPr>
            <a:t>Distanskontakt</a:t>
          </a:r>
        </a:p>
      </dsp:txBody>
      <dsp:txXfrm>
        <a:off x="382265" y="1359454"/>
        <a:ext cx="1851576" cy="1017925"/>
      </dsp:txXfrm>
    </dsp:sp>
    <dsp:sp modelId="{F20F77A0-2D58-4284-A29F-193F3976B940}">
      <dsp:nvSpPr>
        <dsp:cNvPr id="0" name=""/>
        <dsp:cNvSpPr/>
      </dsp:nvSpPr>
      <dsp:spPr>
        <a:xfrm>
          <a:off x="175905" y="1109420"/>
          <a:ext cx="174691" cy="2052785"/>
        </a:xfrm>
        <a:custGeom>
          <a:avLst/>
          <a:gdLst/>
          <a:ahLst/>
          <a:cxnLst/>
          <a:rect l="0" t="0" r="0" b="0"/>
          <a:pathLst>
            <a:path>
              <a:moveTo>
                <a:pt x="0" y="0"/>
              </a:moveTo>
              <a:lnTo>
                <a:pt x="0" y="2052785"/>
              </a:lnTo>
              <a:lnTo>
                <a:pt x="174691" y="2052785"/>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3AE99246-D7E1-4FE1-ADFD-401620400C64}">
      <dsp:nvSpPr>
        <dsp:cNvPr id="0" name=""/>
        <dsp:cNvSpPr/>
      </dsp:nvSpPr>
      <dsp:spPr>
        <a:xfrm>
          <a:off x="350596" y="2627413"/>
          <a:ext cx="1916983" cy="1069585"/>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1531444"/>
              <a:satOff val="6088"/>
              <a:lumOff val="1961"/>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17780" rIns="26670" bIns="17780" numCol="1" spcCol="1270" anchor="t" anchorCtr="0">
          <a:noAutofit/>
        </a:bodyPr>
        <a:lstStyle/>
        <a:p>
          <a:pPr marL="0" lvl="0" indent="0" algn="l" defTabSz="622300">
            <a:lnSpc>
              <a:spcPct val="90000"/>
            </a:lnSpc>
            <a:spcBef>
              <a:spcPct val="0"/>
            </a:spcBef>
            <a:spcAft>
              <a:spcPct val="35000"/>
            </a:spcAft>
            <a:buNone/>
          </a:pPr>
          <a:r>
            <a:rPr lang="sv-SE" sz="1400" b="1" kern="1200" dirty="0">
              <a:solidFill>
                <a:schemeClr val="tx1"/>
              </a:solidFill>
            </a:rPr>
            <a:t>Hemsjukvård</a:t>
          </a:r>
        </a:p>
        <a:p>
          <a:pPr marL="114300" lvl="1" indent="-114300" algn="l" defTabSz="622300">
            <a:lnSpc>
              <a:spcPct val="90000"/>
            </a:lnSpc>
            <a:spcBef>
              <a:spcPct val="0"/>
            </a:spcBef>
            <a:spcAft>
              <a:spcPct val="15000"/>
            </a:spcAft>
            <a:buChar char="•"/>
          </a:pPr>
          <a:r>
            <a:rPr lang="sv-SE" sz="1400" kern="1200" dirty="0">
              <a:solidFill>
                <a:schemeClr val="tx1"/>
              </a:solidFill>
            </a:rPr>
            <a:t>Hemsjukvårdsbesök</a:t>
          </a:r>
        </a:p>
        <a:p>
          <a:pPr marL="114300" lvl="1" indent="-114300" algn="l" defTabSz="622300">
            <a:lnSpc>
              <a:spcPct val="90000"/>
            </a:lnSpc>
            <a:spcBef>
              <a:spcPct val="0"/>
            </a:spcBef>
            <a:spcAft>
              <a:spcPct val="15000"/>
            </a:spcAft>
            <a:buChar char="•"/>
          </a:pPr>
          <a:r>
            <a:rPr lang="sv-SE" sz="1400" kern="1200" dirty="0">
              <a:solidFill>
                <a:schemeClr val="tx1"/>
              </a:solidFill>
            </a:rPr>
            <a:t>Distanskontakt</a:t>
          </a:r>
        </a:p>
      </dsp:txBody>
      <dsp:txXfrm>
        <a:off x="381923" y="2658740"/>
        <a:ext cx="1854329" cy="1006931"/>
      </dsp:txXfrm>
    </dsp:sp>
    <dsp:sp modelId="{9CF51CA5-1954-4CE6-8A7E-67B6A6BA7A69}">
      <dsp:nvSpPr>
        <dsp:cNvPr id="0" name=""/>
        <dsp:cNvSpPr/>
      </dsp:nvSpPr>
      <dsp:spPr>
        <a:xfrm>
          <a:off x="175905" y="1109420"/>
          <a:ext cx="174691" cy="3242671"/>
        </a:xfrm>
        <a:custGeom>
          <a:avLst/>
          <a:gdLst/>
          <a:ahLst/>
          <a:cxnLst/>
          <a:rect l="0" t="0" r="0" b="0"/>
          <a:pathLst>
            <a:path>
              <a:moveTo>
                <a:pt x="0" y="0"/>
              </a:moveTo>
              <a:lnTo>
                <a:pt x="0" y="3242671"/>
              </a:lnTo>
              <a:lnTo>
                <a:pt x="174691" y="3242671"/>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FC44CAAF-DAF9-4607-9D03-F2FE0CB182C2}">
      <dsp:nvSpPr>
        <dsp:cNvPr id="0" name=""/>
        <dsp:cNvSpPr/>
      </dsp:nvSpPr>
      <dsp:spPr>
        <a:xfrm>
          <a:off x="350596" y="3915363"/>
          <a:ext cx="1916983" cy="873458"/>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3062887"/>
              <a:satOff val="12176"/>
              <a:lumOff val="3921"/>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17780" rIns="26670" bIns="17780" numCol="1" spcCol="1270" anchor="t" anchorCtr="0">
          <a:noAutofit/>
        </a:bodyPr>
        <a:lstStyle/>
        <a:p>
          <a:pPr marL="0" lvl="0" indent="0" algn="l" defTabSz="622300">
            <a:lnSpc>
              <a:spcPct val="90000"/>
            </a:lnSpc>
            <a:spcBef>
              <a:spcPct val="0"/>
            </a:spcBef>
            <a:spcAft>
              <a:spcPct val="35000"/>
            </a:spcAft>
            <a:buNone/>
          </a:pPr>
          <a:r>
            <a:rPr lang="sv-SE" sz="1400" b="1" kern="1200" dirty="0">
              <a:solidFill>
                <a:schemeClr val="tx1"/>
              </a:solidFill>
            </a:rPr>
            <a:t>Slutenvård</a:t>
          </a:r>
        </a:p>
        <a:p>
          <a:pPr marL="114300" lvl="1" indent="-114300" algn="l" defTabSz="622300">
            <a:lnSpc>
              <a:spcPct val="90000"/>
            </a:lnSpc>
            <a:spcBef>
              <a:spcPct val="0"/>
            </a:spcBef>
            <a:spcAft>
              <a:spcPct val="15000"/>
            </a:spcAft>
            <a:buChar char="•"/>
          </a:pPr>
          <a:r>
            <a:rPr lang="sv-SE" sz="1400" kern="1200" dirty="0">
              <a:solidFill>
                <a:schemeClr val="tx1"/>
              </a:solidFill>
            </a:rPr>
            <a:t>Vårdtillfälle</a:t>
          </a:r>
        </a:p>
      </dsp:txBody>
      <dsp:txXfrm>
        <a:off x="376179" y="3940946"/>
        <a:ext cx="1865817" cy="822292"/>
      </dsp:txXfrm>
    </dsp:sp>
    <dsp:sp modelId="{0146A7B6-6B42-4519-B6FE-ABFFCEFC4111}">
      <dsp:nvSpPr>
        <dsp:cNvPr id="0" name=""/>
        <dsp:cNvSpPr/>
      </dsp:nvSpPr>
      <dsp:spPr>
        <a:xfrm>
          <a:off x="2263562" y="534746"/>
          <a:ext cx="2203736" cy="574674"/>
        </a:xfrm>
        <a:prstGeom prst="roundRect">
          <a:avLst>
            <a:gd name="adj" fmla="val 10000"/>
          </a:avLst>
        </a:prstGeom>
        <a:solidFill>
          <a:schemeClr val="accent3">
            <a:hueOff val="4594330"/>
            <a:satOff val="18264"/>
            <a:lumOff val="5882"/>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17780" rIns="26670" bIns="17780" numCol="1" spcCol="1270" anchor="ctr" anchorCtr="0">
          <a:noAutofit/>
        </a:bodyPr>
        <a:lstStyle/>
        <a:p>
          <a:pPr marL="0" lvl="0" indent="0" algn="ctr" defTabSz="622300">
            <a:lnSpc>
              <a:spcPct val="90000"/>
            </a:lnSpc>
            <a:spcBef>
              <a:spcPct val="0"/>
            </a:spcBef>
            <a:spcAft>
              <a:spcPct val="35000"/>
            </a:spcAft>
            <a:buNone/>
          </a:pPr>
          <a:r>
            <a:rPr lang="sv-SE" sz="1400" kern="1200" dirty="0">
              <a:solidFill>
                <a:schemeClr val="tx1"/>
              </a:solidFill>
            </a:rPr>
            <a:t>Specialiserad vård</a:t>
          </a:r>
        </a:p>
      </dsp:txBody>
      <dsp:txXfrm>
        <a:off x="2280394" y="551578"/>
        <a:ext cx="2170072" cy="541010"/>
      </dsp:txXfrm>
    </dsp:sp>
    <dsp:sp modelId="{79CF419B-1B40-4105-BA74-DF81F976584F}">
      <dsp:nvSpPr>
        <dsp:cNvPr id="0" name=""/>
        <dsp:cNvSpPr/>
      </dsp:nvSpPr>
      <dsp:spPr>
        <a:xfrm>
          <a:off x="2483935" y="1109420"/>
          <a:ext cx="220373" cy="797336"/>
        </a:xfrm>
        <a:custGeom>
          <a:avLst/>
          <a:gdLst/>
          <a:ahLst/>
          <a:cxnLst/>
          <a:rect l="0" t="0" r="0" b="0"/>
          <a:pathLst>
            <a:path>
              <a:moveTo>
                <a:pt x="0" y="0"/>
              </a:moveTo>
              <a:lnTo>
                <a:pt x="0" y="797336"/>
              </a:lnTo>
              <a:lnTo>
                <a:pt x="220373" y="797336"/>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14B09DF0-6A8D-4282-AC61-7DF93AD9F4D0}">
      <dsp:nvSpPr>
        <dsp:cNvPr id="0" name=""/>
        <dsp:cNvSpPr/>
      </dsp:nvSpPr>
      <dsp:spPr>
        <a:xfrm>
          <a:off x="2704309" y="1327785"/>
          <a:ext cx="2170607" cy="1157944"/>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4594330"/>
              <a:satOff val="18264"/>
              <a:lumOff val="5882"/>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17780" rIns="26670" bIns="17780" numCol="1" spcCol="1270" anchor="t" anchorCtr="0">
          <a:noAutofit/>
        </a:bodyPr>
        <a:lstStyle/>
        <a:p>
          <a:pPr marL="0" lvl="0" indent="0" algn="l" defTabSz="622300">
            <a:lnSpc>
              <a:spcPct val="90000"/>
            </a:lnSpc>
            <a:spcBef>
              <a:spcPct val="0"/>
            </a:spcBef>
            <a:spcAft>
              <a:spcPct val="35000"/>
            </a:spcAft>
            <a:buNone/>
          </a:pPr>
          <a:r>
            <a:rPr lang="sv-SE" sz="1400" b="1" kern="1200" dirty="0">
              <a:solidFill>
                <a:schemeClr val="tx1"/>
              </a:solidFill>
            </a:rPr>
            <a:t>Öppenvård</a:t>
          </a:r>
        </a:p>
        <a:p>
          <a:pPr marL="114300" lvl="1" indent="-114300" algn="l" defTabSz="622300">
            <a:lnSpc>
              <a:spcPct val="90000"/>
            </a:lnSpc>
            <a:spcBef>
              <a:spcPct val="0"/>
            </a:spcBef>
            <a:spcAft>
              <a:spcPct val="15000"/>
            </a:spcAft>
            <a:buChar char="•"/>
          </a:pPr>
          <a:r>
            <a:rPr lang="sv-SE" sz="1400" kern="1200" dirty="0">
              <a:solidFill>
                <a:schemeClr val="tx1"/>
              </a:solidFill>
            </a:rPr>
            <a:t>Mottagningsbesök inkl. hembesök</a:t>
          </a:r>
        </a:p>
        <a:p>
          <a:pPr marL="114300" lvl="1" indent="-114300" algn="l" defTabSz="622300">
            <a:lnSpc>
              <a:spcPct val="90000"/>
            </a:lnSpc>
            <a:spcBef>
              <a:spcPct val="0"/>
            </a:spcBef>
            <a:spcAft>
              <a:spcPct val="15000"/>
            </a:spcAft>
            <a:buChar char="•"/>
          </a:pPr>
          <a:r>
            <a:rPr lang="sv-SE" sz="1400" kern="1200" dirty="0">
              <a:solidFill>
                <a:schemeClr val="tx1"/>
              </a:solidFill>
            </a:rPr>
            <a:t>Dagsjukvård</a:t>
          </a:r>
        </a:p>
        <a:p>
          <a:pPr marL="114300" lvl="1" indent="-114300" algn="l" defTabSz="622300">
            <a:lnSpc>
              <a:spcPct val="90000"/>
            </a:lnSpc>
            <a:spcBef>
              <a:spcPct val="0"/>
            </a:spcBef>
            <a:spcAft>
              <a:spcPct val="15000"/>
            </a:spcAft>
            <a:buChar char="•"/>
          </a:pPr>
          <a:r>
            <a:rPr lang="sv-SE" sz="1400" kern="1200" dirty="0">
              <a:solidFill>
                <a:schemeClr val="tx1"/>
              </a:solidFill>
            </a:rPr>
            <a:t>Distanskontakt</a:t>
          </a:r>
        </a:p>
      </dsp:txBody>
      <dsp:txXfrm>
        <a:off x="2738224" y="1361700"/>
        <a:ext cx="2102777" cy="1090114"/>
      </dsp:txXfrm>
    </dsp:sp>
    <dsp:sp modelId="{4BD1A70B-AA5E-4664-BB73-813FA706D716}">
      <dsp:nvSpPr>
        <dsp:cNvPr id="0" name=""/>
        <dsp:cNvSpPr/>
      </dsp:nvSpPr>
      <dsp:spPr>
        <a:xfrm>
          <a:off x="2483935" y="1109420"/>
          <a:ext cx="244886" cy="1953018"/>
        </a:xfrm>
        <a:custGeom>
          <a:avLst/>
          <a:gdLst/>
          <a:ahLst/>
          <a:cxnLst/>
          <a:rect l="0" t="0" r="0" b="0"/>
          <a:pathLst>
            <a:path>
              <a:moveTo>
                <a:pt x="0" y="0"/>
              </a:moveTo>
              <a:lnTo>
                <a:pt x="0" y="1953018"/>
              </a:lnTo>
              <a:lnTo>
                <a:pt x="244886" y="1953018"/>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570B0B2D-47B0-46A2-958E-F8574D5A3F7F}">
      <dsp:nvSpPr>
        <dsp:cNvPr id="0" name=""/>
        <dsp:cNvSpPr/>
      </dsp:nvSpPr>
      <dsp:spPr>
        <a:xfrm>
          <a:off x="2728822" y="2625710"/>
          <a:ext cx="2171390" cy="873458"/>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6125774"/>
              <a:satOff val="24352"/>
              <a:lumOff val="7843"/>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17780" rIns="26670" bIns="17780" numCol="1" spcCol="1270" anchor="t" anchorCtr="0">
          <a:noAutofit/>
        </a:bodyPr>
        <a:lstStyle/>
        <a:p>
          <a:pPr marL="0" lvl="0" indent="0" algn="l" defTabSz="622300">
            <a:lnSpc>
              <a:spcPct val="90000"/>
            </a:lnSpc>
            <a:spcBef>
              <a:spcPct val="0"/>
            </a:spcBef>
            <a:spcAft>
              <a:spcPct val="35000"/>
            </a:spcAft>
            <a:buNone/>
          </a:pPr>
          <a:r>
            <a:rPr lang="sv-SE" sz="1400" b="1" kern="1200" dirty="0">
              <a:solidFill>
                <a:schemeClr val="tx1"/>
              </a:solidFill>
            </a:rPr>
            <a:t>Hemsjukvård</a:t>
          </a:r>
        </a:p>
        <a:p>
          <a:pPr marL="114300" lvl="1" indent="-114300" algn="l" defTabSz="622300">
            <a:lnSpc>
              <a:spcPct val="90000"/>
            </a:lnSpc>
            <a:spcBef>
              <a:spcPct val="0"/>
            </a:spcBef>
            <a:spcAft>
              <a:spcPct val="15000"/>
            </a:spcAft>
            <a:buChar char="•"/>
          </a:pPr>
          <a:r>
            <a:rPr lang="sv-SE" sz="1400" kern="1200" dirty="0">
              <a:solidFill>
                <a:schemeClr val="tx1"/>
              </a:solidFill>
            </a:rPr>
            <a:t>Hemsjukvårdsbesök</a:t>
          </a:r>
        </a:p>
      </dsp:txBody>
      <dsp:txXfrm>
        <a:off x="2754405" y="2651293"/>
        <a:ext cx="2120224" cy="822292"/>
      </dsp:txXfrm>
    </dsp:sp>
    <dsp:sp modelId="{2F0AE793-70B2-4DF7-936F-EDB4E8064B07}">
      <dsp:nvSpPr>
        <dsp:cNvPr id="0" name=""/>
        <dsp:cNvSpPr/>
      </dsp:nvSpPr>
      <dsp:spPr>
        <a:xfrm>
          <a:off x="2483935" y="1109420"/>
          <a:ext cx="173192" cy="3447925"/>
        </a:xfrm>
        <a:custGeom>
          <a:avLst/>
          <a:gdLst/>
          <a:ahLst/>
          <a:cxnLst/>
          <a:rect l="0" t="0" r="0" b="0"/>
          <a:pathLst>
            <a:path>
              <a:moveTo>
                <a:pt x="0" y="0"/>
              </a:moveTo>
              <a:lnTo>
                <a:pt x="0" y="3447925"/>
              </a:lnTo>
              <a:lnTo>
                <a:pt x="173192" y="3447925"/>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73B216C1-D8B5-4609-90A9-D6114E50F2E3}">
      <dsp:nvSpPr>
        <dsp:cNvPr id="0" name=""/>
        <dsp:cNvSpPr/>
      </dsp:nvSpPr>
      <dsp:spPr>
        <a:xfrm>
          <a:off x="2657128" y="4120617"/>
          <a:ext cx="2170607" cy="873458"/>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7657217"/>
              <a:satOff val="30440"/>
              <a:lumOff val="9803"/>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17780" rIns="26670" bIns="17780" numCol="1" spcCol="1270" anchor="t" anchorCtr="0">
          <a:noAutofit/>
        </a:bodyPr>
        <a:lstStyle/>
        <a:p>
          <a:pPr marL="0" lvl="0" indent="0" algn="l" defTabSz="622300">
            <a:lnSpc>
              <a:spcPct val="90000"/>
            </a:lnSpc>
            <a:spcBef>
              <a:spcPct val="0"/>
            </a:spcBef>
            <a:spcAft>
              <a:spcPct val="35000"/>
            </a:spcAft>
            <a:buNone/>
          </a:pPr>
          <a:r>
            <a:rPr lang="sv-SE" sz="1400" b="1" kern="1200" dirty="0">
              <a:solidFill>
                <a:schemeClr val="tx1"/>
              </a:solidFill>
            </a:rPr>
            <a:t>Slutenvård</a:t>
          </a:r>
        </a:p>
        <a:p>
          <a:pPr marL="114300" lvl="1" indent="-114300" algn="l" defTabSz="622300">
            <a:lnSpc>
              <a:spcPct val="90000"/>
            </a:lnSpc>
            <a:spcBef>
              <a:spcPct val="0"/>
            </a:spcBef>
            <a:spcAft>
              <a:spcPct val="15000"/>
            </a:spcAft>
            <a:buChar char="•"/>
          </a:pPr>
          <a:r>
            <a:rPr lang="sv-SE" sz="1400" kern="1200" dirty="0">
              <a:solidFill>
                <a:schemeClr val="tx1"/>
              </a:solidFill>
            </a:rPr>
            <a:t>Vårdtillfälle</a:t>
          </a:r>
        </a:p>
      </dsp:txBody>
      <dsp:txXfrm>
        <a:off x="2682711" y="4146200"/>
        <a:ext cx="2119441" cy="822292"/>
      </dsp:txXfrm>
    </dsp:sp>
    <dsp:sp modelId="{75A3D3DE-0C3A-4DE8-96D3-39BD8F6468DD}">
      <dsp:nvSpPr>
        <dsp:cNvPr id="0" name=""/>
        <dsp:cNvSpPr/>
      </dsp:nvSpPr>
      <dsp:spPr>
        <a:xfrm>
          <a:off x="4904027" y="534746"/>
          <a:ext cx="2788708" cy="574674"/>
        </a:xfrm>
        <a:prstGeom prst="roundRect">
          <a:avLst>
            <a:gd name="adj" fmla="val 10000"/>
          </a:avLst>
        </a:prstGeom>
        <a:solidFill>
          <a:schemeClr val="accent3">
            <a:hueOff val="9188661"/>
            <a:satOff val="36528"/>
            <a:lumOff val="11764"/>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6670" tIns="17780" rIns="26670" bIns="17780" numCol="1" spcCol="1270" anchor="ctr" anchorCtr="0">
          <a:noAutofit/>
        </a:bodyPr>
        <a:lstStyle/>
        <a:p>
          <a:pPr marL="0" lvl="0" indent="0" algn="ctr" defTabSz="622300">
            <a:lnSpc>
              <a:spcPct val="90000"/>
            </a:lnSpc>
            <a:spcBef>
              <a:spcPct val="0"/>
            </a:spcBef>
            <a:spcAft>
              <a:spcPct val="35000"/>
            </a:spcAft>
            <a:buNone/>
          </a:pPr>
          <a:r>
            <a:rPr lang="sv-SE" sz="1400" kern="1200" dirty="0">
              <a:solidFill>
                <a:schemeClr val="tx1"/>
              </a:solidFill>
            </a:rPr>
            <a:t>Övrig hälso- och sjukvård</a:t>
          </a:r>
        </a:p>
      </dsp:txBody>
      <dsp:txXfrm>
        <a:off x="4920859" y="551578"/>
        <a:ext cx="2755044" cy="541010"/>
      </dsp:txXfrm>
    </dsp:sp>
    <dsp:sp modelId="{2CD1C664-8072-441D-B6D4-36CBEA56C80B}">
      <dsp:nvSpPr>
        <dsp:cNvPr id="0" name=""/>
        <dsp:cNvSpPr/>
      </dsp:nvSpPr>
      <dsp:spPr>
        <a:xfrm>
          <a:off x="5182898" y="1109420"/>
          <a:ext cx="232892" cy="754742"/>
        </a:xfrm>
        <a:custGeom>
          <a:avLst/>
          <a:gdLst/>
          <a:ahLst/>
          <a:cxnLst/>
          <a:rect l="0" t="0" r="0" b="0"/>
          <a:pathLst>
            <a:path>
              <a:moveTo>
                <a:pt x="0" y="0"/>
              </a:moveTo>
              <a:lnTo>
                <a:pt x="0" y="754742"/>
              </a:lnTo>
              <a:lnTo>
                <a:pt x="232892" y="754742"/>
              </a:lnTo>
            </a:path>
          </a:pathLst>
        </a:custGeom>
        <a:noFill/>
        <a:ln w="12700" cap="flat" cmpd="sng" algn="ctr">
          <a:solidFill>
            <a:schemeClr val="accent4">
              <a:hueOff val="0"/>
              <a:satOff val="0"/>
              <a:lumOff val="0"/>
              <a:alphaOff val="0"/>
            </a:schemeClr>
          </a:solidFill>
          <a:prstDash val="solid"/>
          <a:miter lim="800000"/>
        </a:ln>
        <a:effectLst/>
      </dsp:spPr>
      <dsp:style>
        <a:lnRef idx="2">
          <a:scrgbClr r="0" g="0" b="0"/>
        </a:lnRef>
        <a:fillRef idx="0">
          <a:scrgbClr r="0" g="0" b="0"/>
        </a:fillRef>
        <a:effectRef idx="0">
          <a:scrgbClr r="0" g="0" b="0"/>
        </a:effectRef>
        <a:fontRef idx="minor"/>
      </dsp:style>
    </dsp:sp>
    <dsp:sp modelId="{88B0B181-380E-4D41-ACAF-E68BD7FE4418}">
      <dsp:nvSpPr>
        <dsp:cNvPr id="0" name=""/>
        <dsp:cNvSpPr/>
      </dsp:nvSpPr>
      <dsp:spPr>
        <a:xfrm>
          <a:off x="5415790" y="1272574"/>
          <a:ext cx="2086979" cy="1183178"/>
        </a:xfrm>
        <a:prstGeom prst="roundRect">
          <a:avLst>
            <a:gd name="adj" fmla="val 10000"/>
          </a:avLst>
        </a:prstGeom>
        <a:solidFill>
          <a:schemeClr val="lt1">
            <a:alpha val="90000"/>
            <a:hueOff val="0"/>
            <a:satOff val="0"/>
            <a:lumOff val="0"/>
            <a:alphaOff val="0"/>
          </a:schemeClr>
        </a:solidFill>
        <a:ln w="12700" cap="flat" cmpd="sng" algn="ctr">
          <a:solidFill>
            <a:schemeClr val="accent3">
              <a:hueOff val="9188661"/>
              <a:satOff val="36528"/>
              <a:lumOff val="11764"/>
              <a:alphaOff val="0"/>
            </a:schemeClr>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26670" tIns="17780" rIns="26670" bIns="17780" numCol="1" spcCol="1270" anchor="t" anchorCtr="0">
          <a:noAutofit/>
        </a:bodyPr>
        <a:lstStyle/>
        <a:p>
          <a:pPr marL="0" lvl="0" indent="0" algn="l" defTabSz="622300">
            <a:lnSpc>
              <a:spcPct val="90000"/>
            </a:lnSpc>
            <a:spcBef>
              <a:spcPct val="0"/>
            </a:spcBef>
            <a:spcAft>
              <a:spcPct val="35000"/>
            </a:spcAft>
            <a:buNone/>
          </a:pPr>
          <a:r>
            <a:rPr lang="sv-SE" sz="1400" b="1" kern="1200" dirty="0">
              <a:solidFill>
                <a:schemeClr val="tx1"/>
              </a:solidFill>
            </a:rPr>
            <a:t>Funktionshinders-verksamhet/ hjälpmedelsverks.</a:t>
          </a:r>
        </a:p>
        <a:p>
          <a:pPr marL="114300" lvl="1" indent="-114300" algn="l" defTabSz="622300">
            <a:lnSpc>
              <a:spcPct val="90000"/>
            </a:lnSpc>
            <a:spcBef>
              <a:spcPct val="0"/>
            </a:spcBef>
            <a:spcAft>
              <a:spcPct val="15000"/>
            </a:spcAft>
            <a:buChar char="•"/>
          </a:pPr>
          <a:r>
            <a:rPr lang="sv-SE" sz="1400" kern="1200" dirty="0">
              <a:solidFill>
                <a:schemeClr val="tx1"/>
              </a:solidFill>
            </a:rPr>
            <a:t>Mottagningsbesök</a:t>
          </a:r>
        </a:p>
      </dsp:txBody>
      <dsp:txXfrm>
        <a:off x="5450444" y="1307228"/>
        <a:ext cx="2017671" cy="1113870"/>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62A06B2-6ACA-4344-8597-082D69CAD5C3}">
      <dsp:nvSpPr>
        <dsp:cNvPr id="0" name=""/>
        <dsp:cNvSpPr/>
      </dsp:nvSpPr>
      <dsp:spPr>
        <a:xfrm>
          <a:off x="919103" y="372574"/>
          <a:ext cx="91440" cy="418353"/>
        </a:xfrm>
        <a:custGeom>
          <a:avLst/>
          <a:gdLst/>
          <a:ahLst/>
          <a:cxnLst/>
          <a:rect l="0" t="0" r="0" b="0"/>
          <a:pathLst>
            <a:path>
              <a:moveTo>
                <a:pt x="132459" y="0"/>
              </a:moveTo>
              <a:lnTo>
                <a:pt x="132459" y="418353"/>
              </a:lnTo>
              <a:lnTo>
                <a:pt x="45720" y="418353"/>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94390C61-9B67-4C6A-B8B0-C3DFE21F7FA8}">
      <dsp:nvSpPr>
        <dsp:cNvPr id="0" name=""/>
        <dsp:cNvSpPr/>
      </dsp:nvSpPr>
      <dsp:spPr>
        <a:xfrm>
          <a:off x="1918600" y="2118163"/>
          <a:ext cx="459417" cy="288056"/>
        </a:xfrm>
        <a:custGeom>
          <a:avLst/>
          <a:gdLst/>
          <a:ahLst/>
          <a:cxnLst/>
          <a:rect l="0" t="0" r="0" b="0"/>
          <a:pathLst>
            <a:path>
              <a:moveTo>
                <a:pt x="0" y="0"/>
              </a:moveTo>
              <a:lnTo>
                <a:pt x="0" y="288056"/>
              </a:lnTo>
              <a:lnTo>
                <a:pt x="459417" y="288056"/>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D515F4B8-69BE-4FEC-B3E0-FB9F9239AF32}">
      <dsp:nvSpPr>
        <dsp:cNvPr id="0" name=""/>
        <dsp:cNvSpPr/>
      </dsp:nvSpPr>
      <dsp:spPr>
        <a:xfrm>
          <a:off x="1918600" y="2118163"/>
          <a:ext cx="453558" cy="734282"/>
        </a:xfrm>
        <a:custGeom>
          <a:avLst/>
          <a:gdLst/>
          <a:ahLst/>
          <a:cxnLst/>
          <a:rect l="0" t="0" r="0" b="0"/>
          <a:pathLst>
            <a:path>
              <a:moveTo>
                <a:pt x="0" y="0"/>
              </a:moveTo>
              <a:lnTo>
                <a:pt x="0" y="734282"/>
              </a:lnTo>
              <a:lnTo>
                <a:pt x="453558" y="734282"/>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7498B1BC-CF3D-4181-BD3D-A132531B38FC}">
      <dsp:nvSpPr>
        <dsp:cNvPr id="0" name=""/>
        <dsp:cNvSpPr/>
      </dsp:nvSpPr>
      <dsp:spPr>
        <a:xfrm>
          <a:off x="1084172" y="1519376"/>
          <a:ext cx="1400502" cy="245840"/>
        </a:xfrm>
        <a:custGeom>
          <a:avLst/>
          <a:gdLst/>
          <a:ahLst/>
          <a:cxnLst/>
          <a:rect l="0" t="0" r="0" b="0"/>
          <a:pathLst>
            <a:path>
              <a:moveTo>
                <a:pt x="0" y="0"/>
              </a:moveTo>
              <a:lnTo>
                <a:pt x="0" y="171722"/>
              </a:lnTo>
              <a:lnTo>
                <a:pt x="1400502" y="171722"/>
              </a:lnTo>
              <a:lnTo>
                <a:pt x="1400502" y="245840"/>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EE89B750-F468-4FCF-8A71-E3B8BE7AF136}">
      <dsp:nvSpPr>
        <dsp:cNvPr id="0" name=""/>
        <dsp:cNvSpPr/>
      </dsp:nvSpPr>
      <dsp:spPr>
        <a:xfrm>
          <a:off x="637003" y="1519376"/>
          <a:ext cx="447168" cy="276808"/>
        </a:xfrm>
        <a:custGeom>
          <a:avLst/>
          <a:gdLst/>
          <a:ahLst/>
          <a:cxnLst/>
          <a:rect l="0" t="0" r="0" b="0"/>
          <a:pathLst>
            <a:path>
              <a:moveTo>
                <a:pt x="447168" y="0"/>
              </a:moveTo>
              <a:lnTo>
                <a:pt x="447168" y="202689"/>
              </a:lnTo>
              <a:lnTo>
                <a:pt x="0" y="202689"/>
              </a:lnTo>
              <a:lnTo>
                <a:pt x="0" y="276808"/>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26BC50CB-00C1-4A83-A21F-DF081E7E02F8}">
      <dsp:nvSpPr>
        <dsp:cNvPr id="0" name=""/>
        <dsp:cNvSpPr/>
      </dsp:nvSpPr>
      <dsp:spPr>
        <a:xfrm>
          <a:off x="1738328" y="721917"/>
          <a:ext cx="1708013" cy="620986"/>
        </a:xfrm>
        <a:custGeom>
          <a:avLst/>
          <a:gdLst/>
          <a:ahLst/>
          <a:cxnLst/>
          <a:rect l="0" t="0" r="0" b="0"/>
          <a:pathLst>
            <a:path>
              <a:moveTo>
                <a:pt x="1708013" y="0"/>
              </a:moveTo>
              <a:lnTo>
                <a:pt x="1708013" y="620986"/>
              </a:lnTo>
              <a:lnTo>
                <a:pt x="0" y="620986"/>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3F4FCDFA-3AAE-4FE1-AB22-E763A6D60B2A}">
      <dsp:nvSpPr>
        <dsp:cNvPr id="0" name=""/>
        <dsp:cNvSpPr/>
      </dsp:nvSpPr>
      <dsp:spPr>
        <a:xfrm>
          <a:off x="3446342" y="721917"/>
          <a:ext cx="242777" cy="713949"/>
        </a:xfrm>
        <a:custGeom>
          <a:avLst/>
          <a:gdLst/>
          <a:ahLst/>
          <a:cxnLst/>
          <a:rect l="0" t="0" r="0" b="0"/>
          <a:pathLst>
            <a:path>
              <a:moveTo>
                <a:pt x="0" y="0"/>
              </a:moveTo>
              <a:lnTo>
                <a:pt x="0" y="713949"/>
              </a:lnTo>
              <a:lnTo>
                <a:pt x="242777" y="713949"/>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00CBFC23-098C-4789-9841-6F69A8804459}">
      <dsp:nvSpPr>
        <dsp:cNvPr id="0" name=""/>
        <dsp:cNvSpPr/>
      </dsp:nvSpPr>
      <dsp:spPr>
        <a:xfrm>
          <a:off x="3446342" y="721917"/>
          <a:ext cx="839908" cy="134419"/>
        </a:xfrm>
        <a:custGeom>
          <a:avLst/>
          <a:gdLst/>
          <a:ahLst/>
          <a:cxnLst/>
          <a:rect l="0" t="0" r="0" b="0"/>
          <a:pathLst>
            <a:path>
              <a:moveTo>
                <a:pt x="0" y="0"/>
              </a:moveTo>
              <a:lnTo>
                <a:pt x="0" y="134419"/>
              </a:lnTo>
              <a:lnTo>
                <a:pt x="839908" y="134419"/>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19A184F4-CBBF-4F9A-8EC3-118B5241FFE0}">
      <dsp:nvSpPr>
        <dsp:cNvPr id="0" name=""/>
        <dsp:cNvSpPr/>
      </dsp:nvSpPr>
      <dsp:spPr>
        <a:xfrm>
          <a:off x="1051563" y="323251"/>
          <a:ext cx="2394779" cy="91440"/>
        </a:xfrm>
        <a:custGeom>
          <a:avLst/>
          <a:gdLst/>
          <a:ahLst/>
          <a:cxnLst/>
          <a:rect l="0" t="0" r="0" b="0"/>
          <a:pathLst>
            <a:path>
              <a:moveTo>
                <a:pt x="0" y="49323"/>
              </a:moveTo>
              <a:lnTo>
                <a:pt x="2394779" y="45720"/>
              </a:lnTo>
            </a:path>
          </a:pathLst>
        </a:custGeom>
        <a:noFill/>
        <a:ln w="12700" cap="flat" cmpd="sng" algn="ctr">
          <a:solidFill>
            <a:schemeClr val="tx1"/>
          </a:solidFill>
          <a:prstDash val="solid"/>
          <a:miter lim="800000"/>
        </a:ln>
        <a:effectLst/>
      </dsp:spPr>
      <dsp:style>
        <a:lnRef idx="2">
          <a:scrgbClr r="0" g="0" b="0"/>
        </a:lnRef>
        <a:fillRef idx="0">
          <a:scrgbClr r="0" g="0" b="0"/>
        </a:fillRef>
        <a:effectRef idx="0">
          <a:scrgbClr r="0" g="0" b="0"/>
        </a:effectRef>
        <a:fontRef idx="minor"/>
      </dsp:style>
    </dsp:sp>
    <dsp:sp modelId="{48D39CC1-C563-441E-85FE-DEBDF7321F91}">
      <dsp:nvSpPr>
        <dsp:cNvPr id="0" name=""/>
        <dsp:cNvSpPr/>
      </dsp:nvSpPr>
      <dsp:spPr>
        <a:xfrm>
          <a:off x="0" y="19629"/>
          <a:ext cx="2103126" cy="352945"/>
        </a:xfrm>
        <a:prstGeom prst="rect">
          <a:avLst/>
        </a:prstGeom>
        <a:gradFill rotWithShape="0">
          <a:gsLst>
            <a:gs pos="0">
              <a:schemeClr val="accent1">
                <a:hueOff val="0"/>
                <a:satOff val="0"/>
                <a:lumOff val="0"/>
                <a:alphaOff val="0"/>
                <a:lumMod val="110000"/>
                <a:satMod val="105000"/>
                <a:tint val="67000"/>
              </a:schemeClr>
            </a:gs>
            <a:gs pos="50000">
              <a:schemeClr val="accent1">
                <a:hueOff val="0"/>
                <a:satOff val="0"/>
                <a:lumOff val="0"/>
                <a:alphaOff val="0"/>
                <a:lumMod val="105000"/>
                <a:satMod val="103000"/>
                <a:tint val="73000"/>
              </a:schemeClr>
            </a:gs>
            <a:gs pos="100000">
              <a:schemeClr val="accent1">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hälso- och sjukvård</a:t>
          </a:r>
        </a:p>
      </dsp:txBody>
      <dsp:txXfrm>
        <a:off x="0" y="19629"/>
        <a:ext cx="2103126" cy="352945"/>
      </dsp:txXfrm>
    </dsp:sp>
    <dsp:sp modelId="{F7537CC6-5A4B-4CC3-A940-E7ED739294FD}">
      <dsp:nvSpPr>
        <dsp:cNvPr id="0" name=""/>
        <dsp:cNvSpPr/>
      </dsp:nvSpPr>
      <dsp:spPr>
        <a:xfrm>
          <a:off x="2850097" y="368971"/>
          <a:ext cx="1192490" cy="352945"/>
        </a:xfrm>
        <a:prstGeom prst="rect">
          <a:avLst/>
        </a:prstGeom>
        <a:gradFill rotWithShape="0">
          <a:gsLst>
            <a:gs pos="0">
              <a:schemeClr val="accent2">
                <a:hueOff val="0"/>
                <a:satOff val="0"/>
                <a:lumOff val="0"/>
                <a:alphaOff val="0"/>
                <a:lumMod val="110000"/>
                <a:satMod val="105000"/>
                <a:tint val="67000"/>
              </a:schemeClr>
            </a:gs>
            <a:gs pos="50000">
              <a:schemeClr val="accent2">
                <a:hueOff val="0"/>
                <a:satOff val="0"/>
                <a:lumOff val="0"/>
                <a:alphaOff val="0"/>
                <a:lumMod val="105000"/>
                <a:satMod val="103000"/>
                <a:tint val="73000"/>
              </a:schemeClr>
            </a:gs>
            <a:gs pos="100000">
              <a:schemeClr val="accent2">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vårdkontakt</a:t>
          </a:r>
        </a:p>
      </dsp:txBody>
      <dsp:txXfrm>
        <a:off x="2850097" y="368971"/>
        <a:ext cx="1192490" cy="352945"/>
      </dsp:txXfrm>
    </dsp:sp>
    <dsp:sp modelId="{92E82581-E301-40FA-9681-9ED028B4A0FF}">
      <dsp:nvSpPr>
        <dsp:cNvPr id="0" name=""/>
        <dsp:cNvSpPr/>
      </dsp:nvSpPr>
      <dsp:spPr>
        <a:xfrm>
          <a:off x="4286251" y="679863"/>
          <a:ext cx="1505631" cy="352945"/>
        </a:xfrm>
        <a:prstGeom prst="rect">
          <a:avLst/>
        </a:prstGeom>
        <a:gradFill rotWithShape="0">
          <a:gsLst>
            <a:gs pos="0">
              <a:schemeClr val="accent3">
                <a:hueOff val="0"/>
                <a:satOff val="0"/>
                <a:lumOff val="0"/>
                <a:alphaOff val="0"/>
                <a:lumMod val="110000"/>
                <a:satMod val="105000"/>
                <a:tint val="67000"/>
              </a:schemeClr>
            </a:gs>
            <a:gs pos="50000">
              <a:schemeClr val="accent3">
                <a:hueOff val="0"/>
                <a:satOff val="0"/>
                <a:lumOff val="0"/>
                <a:alphaOff val="0"/>
                <a:lumMod val="105000"/>
                <a:satMod val="103000"/>
                <a:tint val="73000"/>
              </a:schemeClr>
            </a:gs>
            <a:gs pos="100000">
              <a:schemeClr val="accent3">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vårdtillfälle (sluten vård)</a:t>
          </a:r>
        </a:p>
      </dsp:txBody>
      <dsp:txXfrm>
        <a:off x="4286251" y="679863"/>
        <a:ext cx="1505631" cy="352945"/>
      </dsp:txXfrm>
    </dsp:sp>
    <dsp:sp modelId="{B32EED4A-26AC-4413-BC09-5978C2C892BE}">
      <dsp:nvSpPr>
        <dsp:cNvPr id="0" name=""/>
        <dsp:cNvSpPr/>
      </dsp:nvSpPr>
      <dsp:spPr>
        <a:xfrm>
          <a:off x="3689119" y="1259393"/>
          <a:ext cx="1520193" cy="352945"/>
        </a:xfrm>
        <a:prstGeom prst="rect">
          <a:avLst/>
        </a:prstGeom>
        <a:gradFill rotWithShape="0">
          <a:gsLst>
            <a:gs pos="0">
              <a:schemeClr val="accent3">
                <a:hueOff val="0"/>
                <a:satOff val="0"/>
                <a:lumOff val="0"/>
                <a:alphaOff val="0"/>
                <a:lumMod val="110000"/>
                <a:satMod val="105000"/>
                <a:tint val="67000"/>
              </a:schemeClr>
            </a:gs>
            <a:gs pos="50000">
              <a:schemeClr val="accent3">
                <a:hueOff val="0"/>
                <a:satOff val="0"/>
                <a:lumOff val="0"/>
                <a:alphaOff val="0"/>
                <a:lumMod val="105000"/>
                <a:satMod val="103000"/>
                <a:tint val="73000"/>
              </a:schemeClr>
            </a:gs>
            <a:gs pos="100000">
              <a:schemeClr val="accent3">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hemsjukvårdsbesök</a:t>
          </a:r>
        </a:p>
      </dsp:txBody>
      <dsp:txXfrm>
        <a:off x="3689119" y="1259393"/>
        <a:ext cx="1520193" cy="352945"/>
      </dsp:txXfrm>
    </dsp:sp>
    <dsp:sp modelId="{4117C505-2FA9-4283-A0DE-7224E60EF3D0}">
      <dsp:nvSpPr>
        <dsp:cNvPr id="0" name=""/>
        <dsp:cNvSpPr/>
      </dsp:nvSpPr>
      <dsp:spPr>
        <a:xfrm>
          <a:off x="430015" y="1166431"/>
          <a:ext cx="1308313" cy="352945"/>
        </a:xfrm>
        <a:prstGeom prst="rect">
          <a:avLst/>
        </a:prstGeom>
        <a:gradFill rotWithShape="0">
          <a:gsLst>
            <a:gs pos="0">
              <a:schemeClr val="accent3">
                <a:hueOff val="0"/>
                <a:satOff val="0"/>
                <a:lumOff val="0"/>
                <a:alphaOff val="0"/>
                <a:lumMod val="110000"/>
                <a:satMod val="105000"/>
                <a:tint val="67000"/>
              </a:schemeClr>
            </a:gs>
            <a:gs pos="50000">
              <a:schemeClr val="accent3">
                <a:hueOff val="0"/>
                <a:satOff val="0"/>
                <a:lumOff val="0"/>
                <a:alphaOff val="0"/>
                <a:lumMod val="105000"/>
                <a:satMod val="103000"/>
                <a:tint val="73000"/>
              </a:schemeClr>
            </a:gs>
            <a:gs pos="100000">
              <a:schemeClr val="accent3">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Vårdkontakt i öppen vård</a:t>
          </a:r>
        </a:p>
      </dsp:txBody>
      <dsp:txXfrm>
        <a:off x="430015" y="1166431"/>
        <a:ext cx="1308313" cy="352945"/>
      </dsp:txXfrm>
    </dsp:sp>
    <dsp:sp modelId="{220AFCA6-3E5D-477D-8104-702B7002B360}">
      <dsp:nvSpPr>
        <dsp:cNvPr id="0" name=""/>
        <dsp:cNvSpPr/>
      </dsp:nvSpPr>
      <dsp:spPr>
        <a:xfrm>
          <a:off x="0" y="1796185"/>
          <a:ext cx="1274007" cy="352945"/>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distanskontakt</a:t>
          </a:r>
        </a:p>
      </dsp:txBody>
      <dsp:txXfrm>
        <a:off x="0" y="1796185"/>
        <a:ext cx="1274007" cy="352945"/>
      </dsp:txXfrm>
    </dsp:sp>
    <dsp:sp modelId="{9F713640-AB5C-4606-BCC9-6DE9AA950AE7}">
      <dsp:nvSpPr>
        <dsp:cNvPr id="0" name=""/>
        <dsp:cNvSpPr/>
      </dsp:nvSpPr>
      <dsp:spPr>
        <a:xfrm>
          <a:off x="1777082" y="1765217"/>
          <a:ext cx="1415185" cy="352945"/>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öppenvårdsbesök</a:t>
          </a:r>
        </a:p>
      </dsp:txBody>
      <dsp:txXfrm>
        <a:off x="1777082" y="1765217"/>
        <a:ext cx="1415185" cy="352945"/>
      </dsp:txXfrm>
    </dsp:sp>
    <dsp:sp modelId="{96ED2DAE-B40F-47E5-8671-7DD1F973BEE4}">
      <dsp:nvSpPr>
        <dsp:cNvPr id="0" name=""/>
        <dsp:cNvSpPr/>
      </dsp:nvSpPr>
      <dsp:spPr>
        <a:xfrm>
          <a:off x="2372159" y="2675973"/>
          <a:ext cx="705891" cy="352945"/>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hembesök</a:t>
          </a:r>
          <a:endParaRPr lang="sv-SE" sz="1200" kern="1200"/>
        </a:p>
      </dsp:txBody>
      <dsp:txXfrm>
        <a:off x="2372159" y="2675973"/>
        <a:ext cx="705891" cy="352945"/>
      </dsp:txXfrm>
    </dsp:sp>
    <dsp:sp modelId="{B4209881-B478-496A-9340-FC776426239E}">
      <dsp:nvSpPr>
        <dsp:cNvPr id="0" name=""/>
        <dsp:cNvSpPr/>
      </dsp:nvSpPr>
      <dsp:spPr>
        <a:xfrm>
          <a:off x="2378018" y="2229747"/>
          <a:ext cx="1406531" cy="352945"/>
        </a:xfrm>
        <a:prstGeom prst="rect">
          <a:avLst/>
        </a:prstGeom>
        <a:gradFill rotWithShape="0">
          <a:gsLst>
            <a:gs pos="0">
              <a:schemeClr val="accent4">
                <a:hueOff val="0"/>
                <a:satOff val="0"/>
                <a:lumOff val="0"/>
                <a:alphaOff val="0"/>
                <a:lumMod val="110000"/>
                <a:satMod val="105000"/>
                <a:tint val="67000"/>
              </a:schemeClr>
            </a:gs>
            <a:gs pos="50000">
              <a:schemeClr val="accent4">
                <a:hueOff val="0"/>
                <a:satOff val="0"/>
                <a:lumOff val="0"/>
                <a:alphaOff val="0"/>
                <a:lumMod val="105000"/>
                <a:satMod val="103000"/>
                <a:tint val="73000"/>
              </a:schemeClr>
            </a:gs>
            <a:gs pos="100000">
              <a:schemeClr val="accent4">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mottagningsbesök</a:t>
          </a:r>
        </a:p>
      </dsp:txBody>
      <dsp:txXfrm>
        <a:off x="2378018" y="2229747"/>
        <a:ext cx="1406531" cy="352945"/>
      </dsp:txXfrm>
    </dsp:sp>
    <dsp:sp modelId="{F25CD5FB-3A1D-4AB7-B02C-F244DA931A14}">
      <dsp:nvSpPr>
        <dsp:cNvPr id="0" name=""/>
        <dsp:cNvSpPr/>
      </dsp:nvSpPr>
      <dsp:spPr>
        <a:xfrm>
          <a:off x="8898" y="614455"/>
          <a:ext cx="955925" cy="352945"/>
        </a:xfrm>
        <a:prstGeom prst="rect">
          <a:avLst/>
        </a:prstGeom>
        <a:gradFill rotWithShape="0">
          <a:gsLst>
            <a:gs pos="0">
              <a:schemeClr val="accent2">
                <a:hueOff val="0"/>
                <a:satOff val="0"/>
                <a:lumOff val="0"/>
                <a:alphaOff val="0"/>
                <a:lumMod val="110000"/>
                <a:satMod val="105000"/>
                <a:tint val="67000"/>
              </a:schemeClr>
            </a:gs>
            <a:gs pos="50000">
              <a:schemeClr val="accent2">
                <a:hueOff val="0"/>
                <a:satOff val="0"/>
                <a:lumOff val="0"/>
                <a:alphaOff val="0"/>
                <a:lumMod val="105000"/>
                <a:satMod val="103000"/>
                <a:tint val="73000"/>
              </a:schemeClr>
            </a:gs>
            <a:gs pos="100000">
              <a:schemeClr val="accent2">
                <a:hueOff val="0"/>
                <a:satOff val="0"/>
                <a:lumOff val="0"/>
                <a:alphaOff val="0"/>
                <a:lumMod val="105000"/>
                <a:satMod val="109000"/>
                <a:tint val="81000"/>
              </a:schemeClr>
            </a:gs>
          </a:gsLst>
          <a:lin ang="5400000" scaled="0"/>
        </a:gradFill>
        <a:ln>
          <a:noFill/>
        </a:ln>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sv-SE" sz="1100" kern="1200"/>
            <a:t>telemedicin</a:t>
          </a:r>
        </a:p>
      </dsp:txBody>
      <dsp:txXfrm>
        <a:off x="8898" y="614455"/>
        <a:ext cx="955925" cy="352945"/>
      </dsp:txXfrm>
    </dsp:sp>
  </dsp:spTree>
</dsp:drawing>
</file>

<file path=xl/diagrams/layout1.xml><?xml version="1.0" encoding="utf-8"?>
<dgm:layoutDef xmlns:dgm="http://schemas.openxmlformats.org/drawingml/2006/diagram" xmlns:a="http://schemas.openxmlformats.org/drawingml/2006/main" uniqueId="urn:microsoft.com/office/officeart/2005/8/layout/hierarchy3">
  <dgm:title val=""/>
  <dgm:desc val=""/>
  <dgm:catLst>
    <dgm:cat type="hierarchy" pri="7000"/>
    <dgm:cat type="list" pri="23000"/>
    <dgm:cat type="relationship" pri="15000"/>
    <dgm:cat type="convert" pri="7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Lst>
      <dgm:cxnLst>
        <dgm:cxn modelId="4" srcId="0" destId="1" srcOrd="0" destOrd="0"/>
        <dgm:cxn modelId="5" srcId="1" destId="11" srcOrd="0" destOrd="0"/>
        <dgm:cxn modelId="6" srcId="1" destId="12" srcOrd="1" destOrd="0"/>
        <dgm:cxn modelId="7" srcId="0" destId="2" srcOrd="1" destOrd="0"/>
        <dgm:cxn modelId="8" srcId="2" destId="21" srcOrd="0" destOrd="0"/>
        <dgm:cxn modelId="9" srcId="2" destId="2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diagram">
    <dgm:varLst>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primFontSz" for="des" forName="rootText" op="equ" val="65"/>
      <dgm:constr type="primFontSz" for="des" forName="childText" op="equ" val="65"/>
      <dgm:constr type="w" for="des" forName="rootComposite" refType="w"/>
      <dgm:constr type="h" for="des" forName="rootComposite" refType="w" fact="0.5"/>
      <dgm:constr type="w" for="des" forName="childText" refType="w" refFor="des" refForName="rootComposite" fact="0.8"/>
      <dgm:constr type="h" for="des" forName="childText" refType="h" refFor="des" refForName="rootComposite"/>
      <dgm:constr type="sibSp" refType="w" refFor="des" refForName="rootComposite" fact="0.25"/>
      <dgm:constr type="sibSp" for="des" forName="childShape" refType="h" refFor="des" refForName="childText" fact="0.25"/>
      <dgm:constr type="sp" for="des" forName="root" refType="h" refFor="des" refForName="childText" fact="0.25"/>
    </dgm:constrLst>
    <dgm:ruleLst/>
    <dgm:forEach name="Name3" axis="ch">
      <dgm:forEach name="Name4" axis="self" ptType="node" cnt="1">
        <dgm:layoutNode name="root">
          <dgm:choose name="Name5">
            <dgm:if name="Name6" func="var" arg="dir" op="equ" val="norm">
              <dgm:alg type="hierRoot">
                <dgm:param type="hierAlign" val="tL"/>
              </dgm:alg>
            </dgm:if>
            <dgm:else name="Name7">
              <dgm:alg type="hierRoot">
                <dgm:param type="hierAlign" val="tR"/>
              </dgm:alg>
            </dgm:else>
          </dgm:choose>
          <dgm:shape xmlns:r="http://schemas.openxmlformats.org/officeDocument/2006/relationships" r:blip="">
            <dgm:adjLst/>
          </dgm:shape>
          <dgm:presOf/>
          <dgm:constrLst>
            <dgm:constr type="alignOff" val="0.2"/>
          </dgm:constrLst>
          <dgm:ruleLst/>
          <dgm:layoutNode name="rootComposite">
            <dgm:alg type="composite"/>
            <dgm:shape xmlns:r="http://schemas.openxmlformats.org/officeDocument/2006/relationships" r:blip="">
              <dgm:adjLst/>
            </dgm:shape>
            <dgm:presOf axis="self" ptType="node" cnt="1"/>
            <dgm:choose name="Name8">
              <dgm:if name="Name9" func="var" arg="dir" op="equ" val="norm">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10">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styleLbl="node1">
              <dgm:alg type="tx"/>
              <dgm:shape xmlns:r="http://schemas.openxmlformats.org/officeDocument/2006/relationships" type="roundRect" r:blip="">
                <dgm:adjLst>
                  <dgm:adj idx="1" val="0.1"/>
                </dgm:adjLst>
              </dgm:shape>
              <dgm:presOf axis="self" ptType="node" cnt="1"/>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layoutNode name="rootConnector" moveWith="rootText">
              <dgm:alg type="sp"/>
              <dgm:shape xmlns:r="http://schemas.openxmlformats.org/officeDocument/2006/relationships" type="roundRect" r:blip="" hideGeom="1">
                <dgm:adjLst>
                  <dgm:adj idx="1" val="0.1"/>
                </dgm:adjLst>
              </dgm:shape>
              <dgm:presOf axis="self" ptType="node" cnt="1"/>
              <dgm:constrLst/>
              <dgm:ruleLst/>
            </dgm:layoutNode>
          </dgm:layoutNode>
          <dgm:layoutNode name="childShape">
            <dgm:alg type="hierChild">
              <dgm:param type="chAlign" val="l"/>
              <dgm:param type="linDir" val="fromT"/>
            </dgm:alg>
            <dgm:shape xmlns:r="http://schemas.openxmlformats.org/officeDocument/2006/relationships" r:blip="">
              <dgm:adjLst/>
            </dgm:shape>
            <dgm:presOf/>
            <dgm:constrLst/>
            <dgm:ruleLst/>
            <dgm:forEach name="Name11" axis="ch">
              <dgm:forEach name="Name12" axis="self" ptType="parTrans" cnt="1">
                <dgm:layoutNode name="Name13">
                  <dgm:choose name="Name14">
                    <dgm:if name="Name15" func="var" arg="dir" op="equ" val="norm">
                      <dgm:alg type="conn">
                        <dgm:param type="dim" val="1D"/>
                        <dgm:param type="endSty" val="noArr"/>
                        <dgm:param type="connRout" val="bend"/>
                        <dgm:param type="srcNode" val="rootConnector"/>
                        <dgm:param type="begPts" val="bCtr"/>
                        <dgm:param type="endPts" val="midL"/>
                      </dgm:alg>
                    </dgm:if>
                    <dgm:else name="Name16">
                      <dgm:alg type="conn">
                        <dgm:param type="dim" val="1D"/>
                        <dgm:param type="endSty" val="noArr"/>
                        <dgm:param type="connRout" val="bend"/>
                        <dgm:param type="srcNode" val="rootConnector"/>
                        <dgm:param type="begPts" val="bCtr"/>
                        <dgm:param type="endPts" val="midR"/>
                      </dgm:alg>
                    </dgm:else>
                  </dgm:choose>
                  <dgm:shape xmlns:r="http://schemas.openxmlformats.org/officeDocument/2006/relationships" type="conn" r:blip="">
                    <dgm:adjLst/>
                  </dgm:shape>
                  <dgm:presOf axis="self"/>
                  <dgm:constrLst>
                    <dgm:constr type="begPad"/>
                    <dgm:constr type="endPad"/>
                  </dgm:constrLst>
                  <dgm:ruleLst/>
                </dgm:layoutNode>
              </dgm:forEach>
              <dgm:forEach name="Name17" axis="self" ptType="node">
                <dgm:layoutNode name="childText" styleLbl="bgAcc1">
                  <dgm:varLst>
                    <dgm:bulletEnabled val="1"/>
                  </dgm:varLst>
                  <dgm:alg type="tx"/>
                  <dgm:shape xmlns:r="http://schemas.openxmlformats.org/officeDocument/2006/relationships" type="roundRect" r:blip="">
                    <dgm:adjLst>
                      <dgm:adj idx="1" val="0.1"/>
                    </dgm:adjLst>
                  </dgm:shape>
                  <dgm:presOf axis="self desOrSelf" ptType="node node" st="1 1" cnt="1 0"/>
                  <dgm:constrLst>
                    <dgm:constr type="tMarg" refType="primFontSz" fact="0.1"/>
                    <dgm:constr type="bMarg" refType="primFontSz" fact="0.1"/>
                    <dgm:constr type="lMarg" refType="primFontSz" fact="0.15"/>
                    <dgm:constr type="rMarg" refType="primFontSz" fact="0.15"/>
                  </dgm:constrLst>
                  <dgm:ruleLst>
                    <dgm:rule type="primFontSz" val="5" fact="NaN" max="NaN"/>
                  </dgm:ruleLst>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orgChart1">
  <dgm:title val=""/>
  <dgm:desc val=""/>
  <dgm:catLst>
    <dgm:cat type="hierarchy" pri="1000"/>
    <dgm:cat type="convert" pri="6000"/>
  </dgm:catLst>
  <dgm:sampData>
    <dgm:dataModel>
      <dgm:ptLst>
        <dgm:pt modelId="0" type="doc"/>
        <dgm:pt modelId="1">
          <dgm:prSet phldr="1"/>
        </dgm:pt>
        <dgm:pt modelId="2" type="asst">
          <dgm:prSet phldr="1"/>
        </dgm:pt>
        <dgm:pt modelId="3">
          <dgm:prSet phldr="1"/>
        </dgm:pt>
        <dgm:pt modelId="4">
          <dgm:prSet phldr="1"/>
        </dgm:pt>
        <dgm:pt modelId="5">
          <dgm:prSet phldr="1"/>
        </dgm:pt>
      </dgm:ptLst>
      <dgm:cxnLst>
        <dgm:cxn modelId="5" srcId="0" destId="1" srcOrd="0" destOrd="0"/>
        <dgm:cxn modelId="6" srcId="1" destId="2" srcOrd="0" destOrd="0"/>
        <dgm:cxn modelId="7" srcId="1" destId="3" srcOrd="1" destOrd="0"/>
        <dgm:cxn modelId="8" srcId="1" destId="4" srcOrd="2" destOrd="0"/>
        <dgm:cxn modelId="9" srcId="1" destId="5" srcOrd="3" destOrd="0"/>
      </dgm:cxnLst>
      <dgm:bg/>
      <dgm:whole/>
    </dgm:dataModel>
  </dgm:sampData>
  <dgm:styleData>
    <dgm:dataModel>
      <dgm:ptLst>
        <dgm:pt modelId="0" type="doc"/>
        <dgm:pt modelId="1"/>
        <dgm:pt modelId="12"/>
        <dgm:pt modelId="13"/>
      </dgm:ptLst>
      <dgm:cxnLst>
        <dgm:cxn modelId="2" srcId="0" destId="1" srcOrd="0" destOrd="0"/>
        <dgm:cxn modelId="16" srcId="1" destId="12" srcOrd="1" destOrd="0"/>
        <dgm:cxn modelId="17" srcId="1" destId="13" srcOrd="2" destOrd="0"/>
      </dgm:cxnLst>
      <dgm:bg/>
      <dgm:whole/>
    </dgm:dataModel>
  </dgm:styleData>
  <dgm:clrData>
    <dgm:dataModel>
      <dgm:ptLst>
        <dgm:pt modelId="0" type="doc"/>
        <dgm:pt modelId="1"/>
        <dgm:pt modelId="11" type="asst"/>
        <dgm:pt modelId="12"/>
        <dgm:pt modelId="13"/>
        <dgm:pt modelId="14"/>
      </dgm:ptLst>
      <dgm:cxnLst>
        <dgm:cxn modelId="2" srcId="0" destId="1" srcOrd="0" destOrd="0"/>
        <dgm:cxn modelId="15" srcId="1" destId="11" srcOrd="0" destOrd="0"/>
        <dgm:cxn modelId="16" srcId="1" destId="12" srcOrd="1" destOrd="0"/>
        <dgm:cxn modelId="17" srcId="1" destId="13" srcOrd="2" destOrd="0"/>
        <dgm:cxn modelId="18" srcId="1" destId="14" srcOrd="2" destOrd="0"/>
      </dgm:cxnLst>
      <dgm:bg/>
      <dgm:whole/>
    </dgm:dataModel>
  </dgm:clrData>
  <dgm:layoutNode name="hierChild1">
    <dgm:varLst>
      <dgm:orgChart val="1"/>
      <dgm:chPref val="1"/>
      <dgm:dir/>
      <dgm:animOne val="branch"/>
      <dgm:animLvl val="lvl"/>
      <dgm:resizeHandles/>
    </dgm:varLst>
    <dgm:choose name="Name0">
      <dgm:if name="Name1" func="var" arg="dir" op="equ" val="norm">
        <dgm:alg type="hierChild">
          <dgm:param type="linDir" val="fromL"/>
        </dgm:alg>
      </dgm:if>
      <dgm:else name="Name2">
        <dgm:alg type="hierChild">
          <dgm:param type="linDir" val="fromR"/>
        </dgm:alg>
      </dgm:else>
    </dgm:choose>
    <dgm:shape xmlns:r="http://schemas.openxmlformats.org/officeDocument/2006/relationships" r:blip="">
      <dgm:adjLst/>
    </dgm:shape>
    <dgm:presOf/>
    <dgm:constrLst>
      <dgm:constr type="w" for="des" forName="rootComposite1" refType="w" fact="10"/>
      <dgm:constr type="h" for="des" forName="rootComposite1" refType="w" refFor="des" refForName="rootComposite1" fact="0.5"/>
      <dgm:constr type="w" for="des" forName="rootComposite" refType="w" fact="10"/>
      <dgm:constr type="h" for="des" forName="rootComposite" refType="w" refFor="des" refForName="rootComposite1" fact="0.5"/>
      <dgm:constr type="w" for="des" forName="rootComposite3" refType="w" fact="10"/>
      <dgm:constr type="h" for="des" forName="rootComposite3" refType="w" refFor="des" refForName="rootComposite1" fact="0.5"/>
      <dgm:constr type="primFontSz" for="des" ptType="node" op="equ"/>
      <dgm:constr type="sp" for="des" op="equ"/>
      <dgm:constr type="sp" for="des" forName="hierRoot1" refType="w" refFor="des" refForName="rootComposite1" fact="0.21"/>
      <dgm:constr type="sp" for="des" forName="hierRoot2" refType="sp" refFor="des" refForName="hierRoot1"/>
      <dgm:constr type="sp" for="des" forName="hierRoot3" refType="sp" refFor="des" refForName="hierRoot1"/>
      <dgm:constr type="sibSp" refType="w" refFor="des" refForName="rootComposite1" fact="0.21"/>
      <dgm:constr type="sibSp" for="des" forName="hierChild2" refType="sibSp"/>
      <dgm:constr type="sibSp" for="des" forName="hierChild3" refType="sibSp"/>
      <dgm:constr type="sibSp" for="des" forName="hierChild4" refType="sibSp"/>
      <dgm:constr type="sibSp" for="des" forName="hierChild5" refType="sibSp"/>
      <dgm:constr type="sibSp" for="des" forName="hierChild6" refType="sibSp"/>
      <dgm:constr type="sibSp" for="des" forName="hierChild7" refType="sibSp"/>
      <dgm:constr type="secSibSp" refType="w" refFor="des" refForName="rootComposite1" fact="0.21"/>
      <dgm:constr type="secSibSp" for="des" forName="hierChild2" refType="secSibSp"/>
      <dgm:constr type="secSibSp" for="des" forName="hierChild3" refType="secSibSp"/>
      <dgm:constr type="secSibSp" for="des" forName="hierChild4" refType="secSibSp"/>
      <dgm:constr type="secSibSp" for="des" forName="hierChild5" refType="secSibSp"/>
      <dgm:constr type="secSibSp" for="des" forName="hierChild6" refType="secSibSp"/>
      <dgm:constr type="secSibSp" for="des" forName="hierChild7" refType="secSibSp"/>
    </dgm:constrLst>
    <dgm:ruleLst/>
    <dgm:forEach name="Name3" axis="ch">
      <dgm:forEach name="Name4" axis="self" ptType="node">
        <dgm:layoutNode name="hierRoot1">
          <dgm:varLst>
            <dgm:hierBranch val="init"/>
          </dgm:varLst>
          <dgm:choose name="Name5">
            <dgm:if name="Name6" func="var" arg="hierBranch" op="equ" val="l">
              <dgm:choose name="Name7">
                <dgm:if name="Name8" axis="ch" ptType="asst" func="cnt" op="gte" val="1">
                  <dgm:alg type="hierRoot">
                    <dgm:param type="hierAlign" val="tR"/>
                  </dgm:alg>
                  <dgm:constrLst>
                    <dgm:constr type="alignOff" val="0.65"/>
                  </dgm:constrLst>
                </dgm:if>
                <dgm:else name="Name9">
                  <dgm:alg type="hierRoot">
                    <dgm:param type="hierAlign" val="tR"/>
                  </dgm:alg>
                  <dgm:constrLst>
                    <dgm:constr type="alignOff" val="0.25"/>
                  </dgm:constrLst>
                </dgm:else>
              </dgm:choose>
            </dgm:if>
            <dgm:if name="Name10" func="var" arg="hierBranch" op="equ" val="r">
              <dgm:choose name="Name11">
                <dgm:if name="Name12" axis="ch" ptType="asst" func="cnt" op="gte" val="1">
                  <dgm:alg type="hierRoot">
                    <dgm:param type="hierAlign" val="tL"/>
                  </dgm:alg>
                  <dgm:constrLst>
                    <dgm:constr type="alignOff" val="0.65"/>
                  </dgm:constrLst>
                </dgm:if>
                <dgm:else name="Name13">
                  <dgm:alg type="hierRoot">
                    <dgm:param type="hierAlign" val="tL"/>
                  </dgm:alg>
                  <dgm:constrLst>
                    <dgm:constr type="alignOff" val="0.25"/>
                  </dgm:constrLst>
                </dgm:else>
              </dgm:choose>
            </dgm:if>
            <dgm:if name="Name14" func="var" arg="hierBranch" op="equ" val="hang">
              <dgm:alg type="hierRoot"/>
              <dgm:constrLst>
                <dgm:constr type="alignOff" val="0.65"/>
              </dgm:constrLst>
            </dgm:if>
            <dgm:else name="Name15">
              <dgm:alg type="hierRoot"/>
              <dgm:constrLst>
                <dgm:constr type="alignOff"/>
                <dgm:constr type="bendDist" for="des" ptType="parTrans" refType="sp" fact="0.5"/>
              </dgm:constrLst>
            </dgm:else>
          </dgm:choose>
          <dgm:shape xmlns:r="http://schemas.openxmlformats.org/officeDocument/2006/relationships" r:blip="">
            <dgm:adjLst/>
          </dgm:shape>
          <dgm:presOf/>
          <dgm:ruleLst/>
          <dgm:layoutNode name="rootComposite1">
            <dgm:alg type="composite"/>
            <dgm:shape xmlns:r="http://schemas.openxmlformats.org/officeDocument/2006/relationships" r:blip="">
              <dgm:adjLst/>
            </dgm:shape>
            <dgm:presOf axis="self" ptType="node" cnt="1"/>
            <dgm:choose name="Name16">
              <dgm:if name="Name17" func="var" arg="hierBranch" op="equ" val="init">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if name="Name18" func="var" arg="hierBranch" op="equ" val="l">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if>
              <dgm:if name="Name19" func="var" arg="hierBranch" op="equ" val="r">
                <dgm:constrLst>
                  <dgm:constr type="l" for="ch" forName="rootText1"/>
                  <dgm:constr type="t" for="ch" forName="rootText1"/>
                  <dgm:constr type="w" for="ch" forName="rootText1" refType="w"/>
                  <dgm:constr type="h" for="ch" forName="rootText1" refType="h"/>
                  <dgm:constr type="l" for="ch" forName="rootConnector1"/>
                  <dgm:constr type="t" for="ch" forName="rootConnector1"/>
                  <dgm:constr type="w" for="ch" forName="rootConnector1" refType="w" refFor="ch" refForName="rootText1" fact="0.2"/>
                  <dgm:constr type="h" for="ch" forName="rootConnector1" refType="h" refFor="ch" refForName="rootText1"/>
                </dgm:constrLst>
              </dgm:if>
              <dgm:else name="Name20">
                <dgm:constrLst>
                  <dgm:constr type="l" for="ch" forName="rootText1"/>
                  <dgm:constr type="t" for="ch" forName="rootText1"/>
                  <dgm:constr type="w" for="ch" forName="rootText1" refType="w"/>
                  <dgm:constr type="h" for="ch" forName="rootText1" refType="h"/>
                  <dgm:constr type="r" for="ch" forName="rootConnector1" refType="w"/>
                  <dgm:constr type="t" for="ch" forName="rootConnector1"/>
                  <dgm:constr type="w" for="ch" forName="rootConnector1" refType="w" refFor="ch" refForName="rootText1" fact="0.2"/>
                  <dgm:constr type="h" for="ch" forName="rootConnector1" refType="h" refFor="ch" refForName="rootText1"/>
                </dgm:constrLst>
              </dgm:else>
            </dgm:choose>
            <dgm:ruleLst/>
            <dgm:layoutNode name="rootText1" styleLbl="node0">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1" moveWith="rootText1">
              <dgm:alg type="sp"/>
              <dgm:shape xmlns:r="http://schemas.openxmlformats.org/officeDocument/2006/relationships" type="rect" r:blip="" hideGeom="1">
                <dgm:adjLst/>
              </dgm:shape>
              <dgm:presOf axis="self" ptType="node" cnt="1"/>
              <dgm:constrLst/>
              <dgm:ruleLst/>
            </dgm:layoutNode>
          </dgm:layoutNode>
          <dgm:layoutNode name="hierChild2">
            <dgm:choose name="Name21">
              <dgm:if name="Name22" func="var" arg="hierBranch" op="equ" val="l">
                <dgm:alg type="hierChild">
                  <dgm:param type="chAlign" val="r"/>
                  <dgm:param type="linDir" val="fromT"/>
                </dgm:alg>
              </dgm:if>
              <dgm:if name="Name23" func="var" arg="hierBranch" op="equ" val="r">
                <dgm:alg type="hierChild">
                  <dgm:param type="chAlign" val="l"/>
                  <dgm:param type="linDir" val="fromT"/>
                </dgm:alg>
              </dgm:if>
              <dgm:if name="Name24" func="var" arg="hierBranch" op="equ" val="hang">
                <dgm:choose name="Name25">
                  <dgm:if name="Name26" func="var" arg="dir" op="equ" val="norm">
                    <dgm:alg type="hierChild">
                      <dgm:param type="chAlign" val="l"/>
                      <dgm:param type="linDir" val="fromL"/>
                      <dgm:param type="secChAlign" val="t"/>
                      <dgm:param type="secLinDir" val="fromT"/>
                    </dgm:alg>
                  </dgm:if>
                  <dgm:else name="Name27">
                    <dgm:alg type="hierChild">
                      <dgm:param type="chAlign" val="l"/>
                      <dgm:param type="linDir" val="fromR"/>
                      <dgm:param type="secChAlign" val="t"/>
                      <dgm:param type="secLinDir" val="fromT"/>
                    </dgm:alg>
                  </dgm:else>
                </dgm:choose>
              </dgm:if>
              <dgm:else name="Name28">
                <dgm:choose name="Name29">
                  <dgm:if name="Name30" func="var" arg="dir" op="equ" val="norm">
                    <dgm:alg type="hierChild"/>
                  </dgm:if>
                  <dgm:else name="Name31">
                    <dgm:alg type="hierChild">
                      <dgm:param type="linDir" val="fromR"/>
                    </dgm:alg>
                  </dgm:else>
                </dgm:choose>
              </dgm:else>
            </dgm:choose>
            <dgm:shape xmlns:r="http://schemas.openxmlformats.org/officeDocument/2006/relationships" r:blip="">
              <dgm:adjLst/>
            </dgm:shape>
            <dgm:presOf/>
            <dgm:constrLst/>
            <dgm:ruleLst/>
            <dgm:forEach name="rep2a" axis="ch" ptType="nonAsst">
              <dgm:forEach name="Name32" axis="precedSib" ptType="parTrans" st="-1" cnt="1">
                <dgm:choose name="Name33">
                  <dgm:if name="Name34" func="var" arg="hierBranch" op="equ" val="std">
                    <dgm:layoutNode name="Name35">
                      <dgm:alg type="conn">
                        <dgm:param type="connRout" val="bend"/>
                        <dgm:param type="dim" val="1D"/>
                        <dgm:param type="endSty" val="noArr"/>
                        <dgm:param type="begPts" val="bCtr"/>
                        <dgm:param type="endPts" val="tCtr"/>
                        <dgm:param type="bendPt" val="end"/>
                      </dgm:alg>
                      <dgm:shape xmlns:r="http://schemas.openxmlformats.org/officeDocument/2006/relationships" type="conn" r:blip="" zOrderOff="-99999">
                        <dgm:adjLst/>
                      </dgm:shape>
                      <dgm:presOf axis="self"/>
                      <dgm:constrLst>
                        <dgm:constr type="begPad"/>
                        <dgm:constr type="endPad"/>
                      </dgm:constrLst>
                      <dgm:ruleLst/>
                    </dgm:layoutNode>
                  </dgm:if>
                  <dgm:if name="Name36" func="var" arg="hierBranch" op="equ" val="init">
                    <dgm:layoutNode name="Name37">
                      <dgm:choose name="Name38">
                        <dgm:if name="Name39" axis="self" func="depth" op="lte" val="2">
                          <dgm:alg type="conn">
                            <dgm:param type="connRout" val="bend"/>
                            <dgm:param type="dim" val="1D"/>
                            <dgm:param type="endSty" val="noArr"/>
                            <dgm:param type="begPts" val="bCtr"/>
                            <dgm:param type="endPts" val="tCtr"/>
                            <dgm:param type="bendPt" val="end"/>
                          </dgm:alg>
                        </dgm:if>
                        <dgm:else name="Name40">
                          <dgm:choose name="Name41">
                            <dgm:if name="Name42" axis="par des" func="maxDepth" op="lte" val="1">
                              <dgm:choose name="Name43">
                                <dgm:if name="Name44" axis="par ch" ptType="node asst" func="cnt" op="gte" val="1">
                                  <dgm:alg type="conn">
                                    <dgm:param type="connRout" val="bend"/>
                                    <dgm:param type="dim" val="1D"/>
                                    <dgm:param type="endSty" val="noArr"/>
                                    <dgm:param type="begPts" val="bCtr"/>
                                    <dgm:param type="endPts" val="midL midR"/>
                                  </dgm:alg>
                                </dgm:if>
                                <dgm:else name="Name45">
                                  <dgm:alg type="conn">
                                    <dgm:param type="connRout" val="bend"/>
                                    <dgm:param type="dim" val="1D"/>
                                    <dgm:param type="endSty" val="noArr"/>
                                    <dgm:param type="begPts" val="bCtr"/>
                                    <dgm:param type="endPts" val="midL midR"/>
                                    <dgm:param type="srcNode" val="rootConnector"/>
                                  </dgm:alg>
                                </dgm:else>
                              </dgm:choose>
                            </dgm:if>
                            <dgm:else name="Name46">
                              <dgm:alg type="conn">
                                <dgm:param type="connRout" val="bend"/>
                                <dgm:param type="dim" val="1D"/>
                                <dgm:param type="endSty" val="noArr"/>
                                <dgm:param type="begPts" val="bCtr"/>
                                <dgm:param type="endPts" val="tCtr"/>
                                <dgm:param type="bendPt" val="end"/>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if>
                  <dgm:if name="Name47" func="var" arg="hierBranch" op="equ" val="hang">
                    <dgm:layoutNode name="Name48">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if>
                  <dgm:else name="Name49">
                    <dgm:layoutNode name="Name50">
                      <dgm:choose name="Name51">
                        <dgm:if name="Name52" axis="self" func="depth" op="lte" val="2">
                          <dgm:choose name="Name53">
                            <dgm:if name="Name54" axis="par ch" ptType="node asst" func="cnt" op="gte" val="1">
                              <dgm:alg type="conn">
                                <dgm:param type="connRout" val="bend"/>
                                <dgm:param type="dim" val="1D"/>
                                <dgm:param type="endSty" val="noArr"/>
                                <dgm:param type="begPts" val="bCtr"/>
                                <dgm:param type="endPts" val="midL midR"/>
                              </dgm:alg>
                            </dgm:if>
                            <dgm:else name="Name55">
                              <dgm:alg type="conn">
                                <dgm:param type="connRout" val="bend"/>
                                <dgm:param type="dim" val="1D"/>
                                <dgm:param type="endSty" val="noArr"/>
                                <dgm:param type="begPts" val="bCtr"/>
                                <dgm:param type="endPts" val="midL midR"/>
                                <dgm:param type="srcNode" val="rootConnector1"/>
                              </dgm:alg>
                            </dgm:else>
                          </dgm:choose>
                        </dgm:if>
                        <dgm:else name="Name56">
                          <dgm:choose name="Name57">
                            <dgm:if name="Name58" axis="par ch" ptType="node asst" func="cnt" op="gte" val="1">
                              <dgm:alg type="conn">
                                <dgm:param type="connRout" val="bend"/>
                                <dgm:param type="dim" val="1D"/>
                                <dgm:param type="endSty" val="noArr"/>
                                <dgm:param type="begPts" val="bCtr"/>
                                <dgm:param type="endPts" val="midL midR"/>
                              </dgm:alg>
                            </dgm:if>
                            <dgm:else name="Name59">
                              <dgm:alg type="conn">
                                <dgm:param type="connRout" val="bend"/>
                                <dgm:param type="dim" val="1D"/>
                                <dgm:param type="endSty" val="noArr"/>
                                <dgm:param type="begPts" val="bCtr"/>
                                <dgm:param type="endPts" val="midL midR"/>
                                <dgm:param type="srcNode" val="rootConnector"/>
                              </dgm:alg>
                            </dgm:else>
                          </dgm:choose>
                        </dgm:else>
                      </dgm:choose>
                      <dgm:shape xmlns:r="http://schemas.openxmlformats.org/officeDocument/2006/relationships" type="conn" r:blip="" zOrderOff="-99999">
                        <dgm:adjLst/>
                      </dgm:shape>
                      <dgm:presOf axis="self"/>
                      <dgm:constrLst>
                        <dgm:constr type="begPad"/>
                        <dgm:constr type="endPad"/>
                      </dgm:constrLst>
                      <dgm:ruleLst/>
                    </dgm:layoutNode>
                  </dgm:else>
                </dgm:choose>
              </dgm:forEach>
              <dgm:layoutNode name="hierRoot2">
                <dgm:varLst>
                  <dgm:hierBranch val="init"/>
                </dgm:varLst>
                <dgm:choose name="Name60">
                  <dgm:if name="Name61" func="var" arg="hierBranch" op="equ" val="l">
                    <dgm:choose name="Name62">
                      <dgm:if name="Name63" axis="ch" ptType="asst" func="cnt" op="gte" val="1">
                        <dgm:alg type="hierRoot">
                          <dgm:param type="hierAlign" val="tR"/>
                        </dgm:alg>
                        <dgm:shape xmlns:r="http://schemas.openxmlformats.org/officeDocument/2006/relationships" r:blip="">
                          <dgm:adjLst/>
                        </dgm:shape>
                        <dgm:presOf/>
                        <dgm:constrLst>
                          <dgm:constr type="alignOff" val="0.65"/>
                        </dgm:constrLst>
                      </dgm:if>
                      <dgm:else name="Name64">
                        <dgm:alg type="hierRoot">
                          <dgm:param type="hierAlign" val="tR"/>
                        </dgm:alg>
                        <dgm:shape xmlns:r="http://schemas.openxmlformats.org/officeDocument/2006/relationships" r:blip="">
                          <dgm:adjLst/>
                        </dgm:shape>
                        <dgm:presOf/>
                        <dgm:constrLst>
                          <dgm:constr type="alignOff" val="0.25"/>
                        </dgm:constrLst>
                      </dgm:else>
                    </dgm:choose>
                  </dgm:if>
                  <dgm:if name="Name65" func="var" arg="hierBranch" op="equ" val="r">
                    <dgm:choose name="Name66">
                      <dgm:if name="Name67"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68">
                        <dgm:alg type="hierRoot">
                          <dgm:param type="hierAlign" val="tL"/>
                        </dgm:alg>
                        <dgm:shape xmlns:r="http://schemas.openxmlformats.org/officeDocument/2006/relationships" r:blip="">
                          <dgm:adjLst/>
                        </dgm:shape>
                        <dgm:presOf/>
                        <dgm:constrLst>
                          <dgm:constr type="alignOff" val="0.25"/>
                        </dgm:constrLst>
                      </dgm:else>
                    </dgm:choose>
                  </dgm:if>
                  <dgm:if name="Name69"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70" func="var" arg="hierBranch" op="equ" val="init">
                    <dgm:choose name="Name71">
                      <dgm:if name="Name72" axis="des" func="maxDepth" op="lte" val="1">
                        <dgm:choose name="Name73">
                          <dgm:if name="Name74" axis="ch" ptType="asst" func="cnt" op="gte" val="1">
                            <dgm:alg type="hierRoot">
                              <dgm:param type="hierAlign" val="tL"/>
                            </dgm:alg>
                            <dgm:shape xmlns:r="http://schemas.openxmlformats.org/officeDocument/2006/relationships" r:blip="">
                              <dgm:adjLst/>
                            </dgm:shape>
                            <dgm:presOf/>
                            <dgm:constrLst>
                              <dgm:constr type="alignOff" val="0.65"/>
                            </dgm:constrLst>
                          </dgm:if>
                          <dgm:else name="Name75">
                            <dgm:alg type="hierRoot">
                              <dgm:param type="hierAlign" val="tL"/>
                            </dgm:alg>
                            <dgm:shape xmlns:r="http://schemas.openxmlformats.org/officeDocument/2006/relationships" r:blip="">
                              <dgm:adjLst/>
                            </dgm:shape>
                            <dgm:presOf/>
                            <dgm:constrLst>
                              <dgm:constr type="alignOff" val="0.25"/>
                            </dgm:constrLst>
                          </dgm:else>
                        </dgm:choose>
                      </dgm:if>
                      <dgm:else name="Name76">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77">
                    <dgm:alg type="hierRoot"/>
                    <dgm:shape xmlns:r="http://schemas.openxmlformats.org/officeDocument/2006/relationships" r:blip="">
                      <dgm:adjLst/>
                    </dgm:shape>
                    <dgm:presOf/>
                    <dgm:constrLst>
                      <dgm:constr type="alignOff" val="0.65"/>
                    </dgm:constrLst>
                  </dgm:else>
                </dgm:choose>
                <dgm:ruleLst/>
                <dgm:layoutNode name="rootComposite">
                  <dgm:alg type="composite"/>
                  <dgm:shape xmlns:r="http://schemas.openxmlformats.org/officeDocument/2006/relationships" r:blip="">
                    <dgm:adjLst/>
                  </dgm:shape>
                  <dgm:presOf axis="self" ptType="node" cnt="1"/>
                  <dgm:choose name="Name78">
                    <dgm:if name="Name79" func="var" arg="hierBranch" op="equ" val="init">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if name="Name80" func="var" arg="hierBranch" op="equ" val="l">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if>
                    <dgm:if name="Name81" func="var" arg="hierBranch" op="equ" val="r">
                      <dgm:constrLst>
                        <dgm:constr type="l" for="ch" forName="rootText"/>
                        <dgm:constr type="t" for="ch" forName="rootText"/>
                        <dgm:constr type="w" for="ch" forName="rootText" refType="w"/>
                        <dgm:constr type="h" for="ch" forName="rootText" refType="h"/>
                        <dgm:constr type="l" for="ch" forName="rootConnector"/>
                        <dgm:constr type="t" for="ch" forName="rootConnector"/>
                        <dgm:constr type="w" for="ch" forName="rootConnector" refType="w" refFor="ch" refForName="rootText" fact="0.2"/>
                        <dgm:constr type="h" for="ch" forName="rootConnector" refType="h" refFor="ch" refForName="rootText"/>
                      </dgm:constrLst>
                    </dgm:if>
                    <dgm:else name="Name82">
                      <dgm:constrLst>
                        <dgm:constr type="l" for="ch" forName="rootText"/>
                        <dgm:constr type="t" for="ch" forName="rootText"/>
                        <dgm:constr type="w" for="ch" forName="rootText" refType="w"/>
                        <dgm:constr type="h" for="ch" forName="rootText" refType="h"/>
                        <dgm:constr type="r" for="ch" forName="rootConnector" refType="w"/>
                        <dgm:constr type="t" for="ch" forName="rootConnector"/>
                        <dgm:constr type="w" for="ch" forName="rootConnector" refType="w" refFor="ch" refForName="rootText" fact="0.2"/>
                        <dgm:constr type="h" for="ch" forName="rootConnector" refType="h" refFor="ch" refForName="rootText"/>
                      </dgm:constrLst>
                    </dgm:else>
                  </dgm:choose>
                  <dgm:ruleLst/>
                  <dgm:layoutNode name="rootText">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 moveWith="rootText">
                    <dgm:alg type="sp"/>
                    <dgm:shape xmlns:r="http://schemas.openxmlformats.org/officeDocument/2006/relationships" type="rect" r:blip="" hideGeom="1">
                      <dgm:adjLst/>
                    </dgm:shape>
                    <dgm:presOf axis="self" ptType="node" cnt="1"/>
                    <dgm:constrLst/>
                    <dgm:ruleLst/>
                  </dgm:layoutNode>
                </dgm:layoutNode>
                <dgm:layoutNode name="hierChild4">
                  <dgm:choose name="Name83">
                    <dgm:if name="Name84" func="var" arg="hierBranch" op="equ" val="l">
                      <dgm:alg type="hierChild">
                        <dgm:param type="chAlign" val="r"/>
                        <dgm:param type="linDir" val="fromT"/>
                      </dgm:alg>
                    </dgm:if>
                    <dgm:if name="Name85" func="var" arg="hierBranch" op="equ" val="r">
                      <dgm:alg type="hierChild">
                        <dgm:param type="chAlign" val="l"/>
                        <dgm:param type="linDir" val="fromT"/>
                      </dgm:alg>
                    </dgm:if>
                    <dgm:if name="Name86" func="var" arg="hierBranch" op="equ" val="hang">
                      <dgm:choose name="Name87">
                        <dgm:if name="Name88" func="var" arg="dir" op="equ" val="norm">
                          <dgm:alg type="hierChild">
                            <dgm:param type="chAlign" val="l"/>
                            <dgm:param type="linDir" val="fromL"/>
                            <dgm:param type="secChAlign" val="t"/>
                            <dgm:param type="secLinDir" val="fromT"/>
                          </dgm:alg>
                        </dgm:if>
                        <dgm:else name="Name89">
                          <dgm:alg type="hierChild">
                            <dgm:param type="chAlign" val="l"/>
                            <dgm:param type="linDir" val="fromR"/>
                            <dgm:param type="secChAlign" val="t"/>
                            <dgm:param type="secLinDir" val="fromT"/>
                          </dgm:alg>
                        </dgm:else>
                      </dgm:choose>
                    </dgm:if>
                    <dgm:if name="Name90" func="var" arg="hierBranch" op="equ" val="std">
                      <dgm:choose name="Name91">
                        <dgm:if name="Name92" func="var" arg="dir" op="equ" val="norm">
                          <dgm:alg type="hierChild"/>
                        </dgm:if>
                        <dgm:else name="Name93">
                          <dgm:alg type="hierChild">
                            <dgm:param type="linDir" val="fromR"/>
                          </dgm:alg>
                        </dgm:else>
                      </dgm:choose>
                    </dgm:if>
                    <dgm:if name="Name94" func="var" arg="hierBranch" op="equ" val="init">
                      <dgm:choose name="Name95">
                        <dgm:if name="Name96" axis="des" func="maxDepth" op="lte" val="1">
                          <dgm:alg type="hierChild">
                            <dgm:param type="chAlign" val="l"/>
                            <dgm:param type="linDir" val="fromT"/>
                          </dgm:alg>
                        </dgm:if>
                        <dgm:else name="Name97">
                          <dgm:choose name="Name98">
                            <dgm:if name="Name99" func="var" arg="dir" op="equ" val="norm">
                              <dgm:alg type="hierChild"/>
                            </dgm:if>
                            <dgm:else name="Name100">
                              <dgm:alg type="hierChild">
                                <dgm:param type="linDir" val="fromR"/>
                              </dgm:alg>
                            </dgm:else>
                          </dgm:choose>
                        </dgm:else>
                      </dgm:choose>
                    </dgm:if>
                    <dgm:else name="Name101"/>
                  </dgm:choose>
                  <dgm:shape xmlns:r="http://schemas.openxmlformats.org/officeDocument/2006/relationships" r:blip="">
                    <dgm:adjLst/>
                  </dgm:shape>
                  <dgm:presOf/>
                  <dgm:constrLst/>
                  <dgm:ruleLst/>
                  <dgm:forEach name="Name102" ref="rep2a"/>
                </dgm:layoutNode>
                <dgm:layoutNode name="hierChild5">
                  <dgm:choose name="Name103">
                    <dgm:if name="Name104" func="var" arg="dir" op="equ" val="norm">
                      <dgm:alg type="hierChild">
                        <dgm:param type="chAlign" val="l"/>
                        <dgm:param type="linDir" val="fromL"/>
                        <dgm:param type="secChAlign" val="t"/>
                        <dgm:param type="secLinDir" val="fromT"/>
                      </dgm:alg>
                    </dgm:if>
                    <dgm:else name="Name105">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06" ref="rep2b"/>
                </dgm:layoutNode>
              </dgm:layoutNode>
            </dgm:forEach>
          </dgm:layoutNode>
          <dgm:layoutNode name="hierChild3">
            <dgm:choose name="Name107">
              <dgm:if name="Name108" func="var" arg="dir" op="equ" val="norm">
                <dgm:alg type="hierChild">
                  <dgm:param type="chAlign" val="l"/>
                  <dgm:param type="linDir" val="fromL"/>
                  <dgm:param type="secChAlign" val="t"/>
                  <dgm:param type="secLinDir" val="fromT"/>
                </dgm:alg>
              </dgm:if>
              <dgm:else name="Name109">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rep2b" axis="ch" ptType="asst">
              <dgm:forEach name="Name110" axis="precedSib" ptType="parTrans" st="-1" cnt="1">
                <dgm:layoutNode name="Name111">
                  <dgm:alg type="conn">
                    <dgm:param type="connRout" val="bend"/>
                    <dgm:param type="dim" val="1D"/>
                    <dgm:param type="endSty" val="noArr"/>
                    <dgm:param type="begPts" val="bCtr"/>
                    <dgm:param type="endPts" val="midL midR"/>
                  </dgm:alg>
                  <dgm:shape xmlns:r="http://schemas.openxmlformats.org/officeDocument/2006/relationships" type="conn" r:blip="" zOrderOff="-99999">
                    <dgm:adjLst/>
                  </dgm:shape>
                  <dgm:presOf axis="self"/>
                  <dgm:constrLst>
                    <dgm:constr type="begPad"/>
                    <dgm:constr type="endPad"/>
                  </dgm:constrLst>
                  <dgm:ruleLst/>
                </dgm:layoutNode>
              </dgm:forEach>
              <dgm:layoutNode name="hierRoot3">
                <dgm:varLst>
                  <dgm:hierBranch val="init"/>
                </dgm:varLst>
                <dgm:choose name="Name112">
                  <dgm:if name="Name113" func="var" arg="hierBranch" op="equ" val="l">
                    <dgm:alg type="hierRoot">
                      <dgm:param type="hierAlign" val="tR"/>
                    </dgm:alg>
                    <dgm:shape xmlns:r="http://schemas.openxmlformats.org/officeDocument/2006/relationships" r:blip="">
                      <dgm:adjLst/>
                    </dgm:shape>
                    <dgm:presOf/>
                    <dgm:constrLst>
                      <dgm:constr type="alignOff" val="0.65"/>
                    </dgm:constrLst>
                  </dgm:if>
                  <dgm:if name="Name114" func="var" arg="hierBranch" op="equ" val="r">
                    <dgm:alg type="hierRoot">
                      <dgm:param type="hierAlign" val="tL"/>
                    </dgm:alg>
                    <dgm:shape xmlns:r="http://schemas.openxmlformats.org/officeDocument/2006/relationships" r:blip="">
                      <dgm:adjLst/>
                    </dgm:shape>
                    <dgm:presOf/>
                    <dgm:constrLst>
                      <dgm:constr type="alignOff" val="0.65"/>
                    </dgm:constrLst>
                  </dgm:if>
                  <dgm:if name="Name115" func="var" arg="hierBranch" op="equ" val="hang">
                    <dgm:alg type="hierRoot"/>
                    <dgm:shape xmlns:r="http://schemas.openxmlformats.org/officeDocument/2006/relationships" r:blip="">
                      <dgm:adjLst/>
                    </dgm:shape>
                    <dgm:presOf/>
                    <dgm:constrLst>
                      <dgm:constr type="alignOff" val="0.65"/>
                    </dgm:constrLst>
                  </dgm:if>
                  <dgm:if name="Name116" func="var" arg="hierBranch" op="equ" val="std">
                    <dgm:alg type="hierRoot"/>
                    <dgm:shape xmlns:r="http://schemas.openxmlformats.org/officeDocument/2006/relationships" r:blip="">
                      <dgm:adjLst/>
                    </dgm:shape>
                    <dgm:presOf/>
                    <dgm:constrLst>
                      <dgm:constr type="alignOff"/>
                      <dgm:constr type="bendDist" for="des" ptType="parTrans" refType="sp" fact="0.5"/>
                    </dgm:constrLst>
                  </dgm:if>
                  <dgm:if name="Name117" func="var" arg="hierBranch" op="equ" val="init">
                    <dgm:choose name="Name118">
                      <dgm:if name="Name119" axis="des" func="maxDepth" op="lte" val="1">
                        <dgm:alg type="hierRoot">
                          <dgm:param type="hierAlign" val="tL"/>
                        </dgm:alg>
                        <dgm:shape xmlns:r="http://schemas.openxmlformats.org/officeDocument/2006/relationships" r:blip="">
                          <dgm:adjLst/>
                        </dgm:shape>
                        <dgm:presOf/>
                        <dgm:constrLst>
                          <dgm:constr type="alignOff" val="0.65"/>
                        </dgm:constrLst>
                      </dgm:if>
                      <dgm:else name="Name120">
                        <dgm:alg type="hierRoot"/>
                        <dgm:shape xmlns:r="http://schemas.openxmlformats.org/officeDocument/2006/relationships" r:blip="">
                          <dgm:adjLst/>
                        </dgm:shape>
                        <dgm:presOf/>
                        <dgm:constrLst>
                          <dgm:constr type="alignOff"/>
                          <dgm:constr type="bendDist" for="des" ptType="parTrans" refType="sp" fact="0.5"/>
                        </dgm:constrLst>
                      </dgm:else>
                    </dgm:choose>
                  </dgm:if>
                  <dgm:else name="Name121"/>
                </dgm:choose>
                <dgm:ruleLst/>
                <dgm:layoutNode name="rootComposite3">
                  <dgm:alg type="composite"/>
                  <dgm:shape xmlns:r="http://schemas.openxmlformats.org/officeDocument/2006/relationships" r:blip="">
                    <dgm:adjLst/>
                  </dgm:shape>
                  <dgm:presOf axis="self" ptType="node" cnt="1"/>
                  <dgm:choose name="Name122">
                    <dgm:if name="Name123" func="var" arg="hierBranch" op="equ" val="init">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if name="Name124" func="var" arg="hierBranch" op="equ" val="l">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if>
                    <dgm:if name="Name125" func="var" arg="hierBranch" op="equ" val="r">
                      <dgm:constrLst>
                        <dgm:constr type="l" for="ch" forName="rootText3"/>
                        <dgm:constr type="t" for="ch" forName="rootText3"/>
                        <dgm:constr type="w" for="ch" forName="rootText3" refType="w"/>
                        <dgm:constr type="h" for="ch" forName="rootText3" refType="h"/>
                        <dgm:constr type="l" for="ch" forName="rootConnector3"/>
                        <dgm:constr type="t" for="ch" forName="rootConnector3"/>
                        <dgm:constr type="w" for="ch" forName="rootConnector3" refType="w" refFor="ch" refForName="rootText3" fact="0.2"/>
                        <dgm:constr type="h" for="ch" forName="rootConnector3" refType="h" refFor="ch" refForName="rootText3"/>
                      </dgm:constrLst>
                    </dgm:if>
                    <dgm:else name="Name126">
                      <dgm:constrLst>
                        <dgm:constr type="l" for="ch" forName="rootText3"/>
                        <dgm:constr type="t" for="ch" forName="rootText3"/>
                        <dgm:constr type="w" for="ch" forName="rootText3" refType="w"/>
                        <dgm:constr type="h" for="ch" forName="rootText3" refType="h"/>
                        <dgm:constr type="r" for="ch" forName="rootConnector3" refType="w"/>
                        <dgm:constr type="t" for="ch" forName="rootConnector3"/>
                        <dgm:constr type="w" for="ch" forName="rootConnector3" refType="w" refFor="ch" refForName="rootText3" fact="0.2"/>
                        <dgm:constr type="h" for="ch" forName="rootConnector3" refType="h" refFor="ch" refForName="rootText3"/>
                      </dgm:constrLst>
                    </dgm:else>
                  </dgm:choose>
                  <dgm:ruleLst/>
                  <dgm:layoutNode name="rootText3">
                    <dgm:varLst>
                      <dgm:chPref val="3"/>
                    </dgm:varLst>
                    <dgm:alg type="tx"/>
                    <dgm:shape xmlns:r="http://schemas.openxmlformats.org/officeDocument/2006/relationships" type="rect" r:blip="">
                      <dgm:adjLst/>
                    </dgm:shape>
                    <dgm:presOf axis="self" ptType="node" cnt="1"/>
                    <dgm:constrLst>
                      <dgm:constr type="primFontSz" val="65"/>
                      <dgm:constr type="lMarg" refType="primFontSz" fact="0.05"/>
                      <dgm:constr type="rMarg" refType="primFontSz" fact="0.05"/>
                      <dgm:constr type="tMarg" refType="primFontSz" fact="0.05"/>
                      <dgm:constr type="bMarg" refType="primFontSz" fact="0.05"/>
                    </dgm:constrLst>
                    <dgm:ruleLst>
                      <dgm:rule type="primFontSz" val="5" fact="NaN" max="NaN"/>
                    </dgm:ruleLst>
                  </dgm:layoutNode>
                  <dgm:layoutNode name="rootConnector3" moveWith="rootText1">
                    <dgm:alg type="sp"/>
                    <dgm:shape xmlns:r="http://schemas.openxmlformats.org/officeDocument/2006/relationships" type="rect" r:blip="" hideGeom="1">
                      <dgm:adjLst/>
                    </dgm:shape>
                    <dgm:presOf axis="self" ptType="node" cnt="1"/>
                    <dgm:constrLst/>
                    <dgm:ruleLst/>
                  </dgm:layoutNode>
                </dgm:layoutNode>
                <dgm:layoutNode name="hierChild6">
                  <dgm:choose name="Name127">
                    <dgm:if name="Name128" func="var" arg="hierBranch" op="equ" val="l">
                      <dgm:alg type="hierChild">
                        <dgm:param type="chAlign" val="r"/>
                        <dgm:param type="linDir" val="fromT"/>
                      </dgm:alg>
                    </dgm:if>
                    <dgm:if name="Name129" func="var" arg="hierBranch" op="equ" val="r">
                      <dgm:alg type="hierChild">
                        <dgm:param type="chAlign" val="l"/>
                        <dgm:param type="linDir" val="fromT"/>
                      </dgm:alg>
                    </dgm:if>
                    <dgm:if name="Name130" func="var" arg="hierBranch" op="equ" val="hang">
                      <dgm:choose name="Name131">
                        <dgm:if name="Name132" func="var" arg="dir" op="equ" val="norm">
                          <dgm:alg type="hierChild">
                            <dgm:param type="chAlign" val="l"/>
                            <dgm:param type="linDir" val="fromL"/>
                            <dgm:param type="secChAlign" val="t"/>
                            <dgm:param type="secLinDir" val="fromT"/>
                          </dgm:alg>
                        </dgm:if>
                        <dgm:else name="Name133">
                          <dgm:alg type="hierChild">
                            <dgm:param type="chAlign" val="l"/>
                            <dgm:param type="linDir" val="fromR"/>
                            <dgm:param type="secChAlign" val="t"/>
                            <dgm:param type="secLinDir" val="fromT"/>
                          </dgm:alg>
                        </dgm:else>
                      </dgm:choose>
                    </dgm:if>
                    <dgm:if name="Name134" func="var" arg="hierBranch" op="equ" val="std">
                      <dgm:choose name="Name135">
                        <dgm:if name="Name136" func="var" arg="dir" op="equ" val="norm">
                          <dgm:alg type="hierChild"/>
                        </dgm:if>
                        <dgm:else name="Name137">
                          <dgm:alg type="hierChild">
                            <dgm:param type="linDir" val="fromR"/>
                          </dgm:alg>
                        </dgm:else>
                      </dgm:choose>
                    </dgm:if>
                    <dgm:if name="Name138" func="var" arg="hierBranch" op="equ" val="init">
                      <dgm:choose name="Name139">
                        <dgm:if name="Name140" axis="des" func="maxDepth" op="lte" val="1">
                          <dgm:alg type="hierChild">
                            <dgm:param type="chAlign" val="l"/>
                            <dgm:param type="linDir" val="fromT"/>
                          </dgm:alg>
                        </dgm:if>
                        <dgm:else name="Name141">
                          <dgm:alg type="hierChild"/>
                        </dgm:else>
                      </dgm:choose>
                    </dgm:if>
                    <dgm:else name="Name142"/>
                  </dgm:choose>
                  <dgm:shape xmlns:r="http://schemas.openxmlformats.org/officeDocument/2006/relationships" r:blip="">
                    <dgm:adjLst/>
                  </dgm:shape>
                  <dgm:presOf/>
                  <dgm:constrLst/>
                  <dgm:ruleLst/>
                  <dgm:forEach name="Name143" ref="rep2a"/>
                </dgm:layoutNode>
                <dgm:layoutNode name="hierChild7">
                  <dgm:choose name="Name144">
                    <dgm:if name="Name145" func="var" arg="dir" op="equ" val="norm">
                      <dgm:alg type="hierChild">
                        <dgm:param type="chAlign" val="l"/>
                        <dgm:param type="linDir" val="fromL"/>
                        <dgm:param type="secChAlign" val="t"/>
                        <dgm:param type="secLinDir" val="fromT"/>
                      </dgm:alg>
                    </dgm:if>
                    <dgm:else name="Name146">
                      <dgm:alg type="hierChild">
                        <dgm:param type="chAlign" val="l"/>
                        <dgm:param type="linDir" val="fromR"/>
                        <dgm:param type="secChAlign" val="t"/>
                        <dgm:param type="secLinDir" val="fromT"/>
                      </dgm:alg>
                    </dgm:else>
                  </dgm:choose>
                  <dgm:shape xmlns:r="http://schemas.openxmlformats.org/officeDocument/2006/relationships" r:blip="">
                    <dgm:adjLst/>
                  </dgm:shape>
                  <dgm:presOf/>
                  <dgm:constrLst/>
                  <dgm:ruleLst/>
                  <dgm:forEach name="Name147" ref="rep2b"/>
                </dgm:layoutNode>
              </dgm:layoutNode>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skr.se" TargetMode="External"/><Relationship Id="rId5" Type="http://schemas.openxmlformats.org/officeDocument/2006/relationships/hyperlink" Target="#'Regionernas ekonomi'!A1"/><Relationship Id="rId4" Type="http://schemas.openxmlformats.org/officeDocument/2006/relationships/hyperlink" Target="https://skr.se/skr/halsasjukvard/kunskapsstodvardochbehandling/ekonomiochverksamhetsstatistik.46542.html" TargetMode="External"/></Relationships>
</file>

<file path=xl/drawings/_rels/drawing1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H&#228;lso- och sjukv&#229;rd'!A1"/><Relationship Id="rId1" Type="http://schemas.openxmlformats.org/officeDocument/2006/relationships/hyperlink" Target="#'Kostnader och int&#228;kter 2'!A1"/></Relationships>
</file>

<file path=xl/drawings/_rels/drawing13.xml.rels><?xml version="1.0" encoding="UTF-8" standalone="yes"?>
<Relationships xmlns="http://schemas.openxmlformats.org/package/2006/relationships"><Relationship Id="rId8" Type="http://schemas.openxmlformats.org/officeDocument/2006/relationships/diagramData" Target="../diagrams/data2.xml"/><Relationship Id="rId3" Type="http://schemas.openxmlformats.org/officeDocument/2006/relationships/diagramQuickStyle" Target="../diagrams/quickStyle1.xml"/><Relationship Id="rId7" Type="http://schemas.openxmlformats.org/officeDocument/2006/relationships/hyperlink" Target="#'H&#228;lso- och sjukv&#229;rd 1'!A1"/><Relationship Id="rId12" Type="http://schemas.microsoft.com/office/2007/relationships/diagramDrawing" Target="../diagrams/drawing2.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hyperlink" Target="#'Kostnader och int&#228;kter 3'!A1"/><Relationship Id="rId11" Type="http://schemas.openxmlformats.org/officeDocument/2006/relationships/diagramColors" Target="../diagrams/colors2.xml"/><Relationship Id="rId5" Type="http://schemas.microsoft.com/office/2007/relationships/diagramDrawing" Target="../diagrams/drawing1.xml"/><Relationship Id="rId10" Type="http://schemas.openxmlformats.org/officeDocument/2006/relationships/diagramQuickStyle" Target="../diagrams/quickStyle2.xml"/><Relationship Id="rId4" Type="http://schemas.openxmlformats.org/officeDocument/2006/relationships/diagramColors" Target="../diagrams/colors1.xml"/><Relationship Id="rId9" Type="http://schemas.openxmlformats.org/officeDocument/2006/relationships/diagramLayout" Target="../diagrams/layout2.xml"/></Relationships>
</file>

<file path=xl/drawings/_rels/drawing14.xml.rels><?xml version="1.0" encoding="UTF-8" standalone="yes"?>
<Relationships xmlns="http://schemas.openxmlformats.org/package/2006/relationships"><Relationship Id="rId2" Type="http://schemas.openxmlformats.org/officeDocument/2006/relationships/hyperlink" Target="#'H&#228;lso- och sjukv&#229;rd 2'!A1"/><Relationship Id="rId1" Type="http://schemas.openxmlformats.org/officeDocument/2006/relationships/hyperlink" Target="#'H&#228;lso- och sjukv&#229;rd'!A1"/></Relationships>
</file>

<file path=xl/drawings/_rels/drawing15.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H&#228;lso- och sjukv&#229;rd 3'!A1"/><Relationship Id="rId1" Type="http://schemas.openxmlformats.org/officeDocument/2006/relationships/hyperlink" Target="#'H&#228;lso- och sjukv&#229;rd 1'!A1"/></Relationships>
</file>

<file path=xl/drawings/_rels/drawing17.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hyperlink" Target="#'H&#228;lso- och sjukv&#229;rd 4'!A1"/><Relationship Id="rId1" Type="http://schemas.openxmlformats.org/officeDocument/2006/relationships/hyperlink" Target="#'H&#228;lso- och sjukv&#229;rd 2'!A1"/></Relationships>
</file>

<file path=xl/drawings/_rels/drawing19.xml.rels><?xml version="1.0" encoding="UTF-8" standalone="yes"?>
<Relationships xmlns="http://schemas.openxmlformats.org/package/2006/relationships"><Relationship Id="rId2" Type="http://schemas.openxmlformats.org/officeDocument/2006/relationships/hyperlink" Target="#'H&#228;lso- och sjukv&#229;rd 5'!A1"/><Relationship Id="rId1" Type="http://schemas.openxmlformats.org/officeDocument/2006/relationships/hyperlink" Target="#'H&#228;lso- och sjukv&#229;rd 3'!A1"/></Relationships>
</file>

<file path=xl/drawings/_rels/drawing2.xml.rels><?xml version="1.0" encoding="UTF-8" standalone="yes"?>
<Relationships xmlns="http://schemas.openxmlformats.org/package/2006/relationships"><Relationship Id="rId2" Type="http://schemas.openxmlformats.org/officeDocument/2006/relationships/hyperlink" Target="#'Resultatr&#228;kning'!A1"/><Relationship Id="rId1" Type="http://schemas.openxmlformats.org/officeDocument/2006/relationships/hyperlink" Target="#'Inneh&#229;ll'!A1"/></Relationships>
</file>

<file path=xl/drawings/_rels/drawing20.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H&#228;lso- och sjukv&#229;rd 6'!A1"/><Relationship Id="rId1" Type="http://schemas.openxmlformats.org/officeDocument/2006/relationships/hyperlink" Target="#'H&#228;lso- och sjukv&#229;rd 4'!A1"/></Relationships>
</file>

<file path=xl/drawings/_rels/drawing2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H&#228;lso- och sjukv&#229;rd 7'!A1"/><Relationship Id="rId1" Type="http://schemas.openxmlformats.org/officeDocument/2006/relationships/hyperlink" Target="#'H&#228;lso- och sjukv&#229;rd 5'!A1"/></Relationships>
</file>

<file path=xl/drawings/_rels/drawing2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H&#228;lso- och sjukv&#229;rd 8'!A1"/><Relationship Id="rId1" Type="http://schemas.openxmlformats.org/officeDocument/2006/relationships/hyperlink" Target="#'H&#228;lso- och sjukv&#229;rd 6'!A1"/></Relationships>
</file>

<file path=xl/drawings/_rels/drawing26.xml.rels><?xml version="1.0" encoding="UTF-8" standalone="yes"?>
<Relationships xmlns="http://schemas.openxmlformats.org/package/2006/relationships"><Relationship Id="rId2" Type="http://schemas.openxmlformats.org/officeDocument/2006/relationships/hyperlink" Target="#'H&#228;lso- och sjukv&#229;rd 9'!A1"/><Relationship Id="rId1" Type="http://schemas.openxmlformats.org/officeDocument/2006/relationships/hyperlink" Target="#'H&#228;lso- och sjukv&#229;rd 7'!A1"/></Relationships>
</file>

<file path=xl/drawings/_rels/drawing2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hyperlink" Target="#'V&#229;rdplatser'!A1"/><Relationship Id="rId1" Type="http://schemas.openxmlformats.org/officeDocument/2006/relationships/hyperlink" Target="#'H&#228;lso- och sjukv&#229;rd 8'!A1"/></Relationships>
</file>

<file path=xl/drawings/_rels/drawing29.xml.rels><?xml version="1.0" encoding="UTF-8" standalone="yes"?>
<Relationships xmlns="http://schemas.openxmlformats.org/package/2006/relationships"><Relationship Id="rId2" Type="http://schemas.openxmlformats.org/officeDocument/2006/relationships/hyperlink" Target="#'Prim&#228;rv&#229;rd'!A1"/><Relationship Id="rId1" Type="http://schemas.openxmlformats.org/officeDocument/2006/relationships/hyperlink" Target="#'H&#228;lso- och sjukv&#229;rd 9'!A1"/></Relationships>
</file>

<file path=xl/drawings/_rels/drawing3.xml.rels><?xml version="1.0" encoding="UTF-8" standalone="yes"?>
<Relationships xmlns="http://schemas.openxmlformats.org/package/2006/relationships"><Relationship Id="rId2" Type="http://schemas.openxmlformats.org/officeDocument/2006/relationships/hyperlink" Target="#'Balansr&#228;kning'!A1"/><Relationship Id="rId1" Type="http://schemas.openxmlformats.org/officeDocument/2006/relationships/hyperlink" Target="#'Regionernas ekonomi'!A1"/></Relationships>
</file>

<file path=xl/drawings/_rels/drawing30.xml.rels><?xml version="1.0" encoding="UTF-8" standalone="yes"?>
<Relationships xmlns="http://schemas.openxmlformats.org/package/2006/relationships"><Relationship Id="rId2" Type="http://schemas.openxmlformats.org/officeDocument/2006/relationships/hyperlink" Target="#'Prim&#228;rv&#229;rd 1'!A1"/><Relationship Id="rId1" Type="http://schemas.openxmlformats.org/officeDocument/2006/relationships/hyperlink" Target="#'V&#229;rdplatser'!A1"/></Relationships>
</file>

<file path=xl/drawings/_rels/drawing31.xml.rels><?xml version="1.0" encoding="UTF-8" standalone="yes"?>
<Relationships xmlns="http://schemas.openxmlformats.org/package/2006/relationships"><Relationship Id="rId2" Type="http://schemas.openxmlformats.org/officeDocument/2006/relationships/hyperlink" Target="#'Prim&#228;rv&#229;rd 2'!A1"/><Relationship Id="rId1" Type="http://schemas.openxmlformats.org/officeDocument/2006/relationships/hyperlink" Target="#'Prim&#228;rv&#229;rd'!A1"/></Relationships>
</file>

<file path=xl/drawings/_rels/drawing32.xml.rels><?xml version="1.0" encoding="UTF-8" standalone="yes"?>
<Relationships xmlns="http://schemas.openxmlformats.org/package/2006/relationships"><Relationship Id="rId2" Type="http://schemas.openxmlformats.org/officeDocument/2006/relationships/hyperlink" Target="#'Prim&#228;rv&#229;rd 3'!A1"/><Relationship Id="rId1" Type="http://schemas.openxmlformats.org/officeDocument/2006/relationships/hyperlink" Target="#'Prim&#228;rv&#229;rd 1'!A1"/></Relationships>
</file>

<file path=xl/drawings/_rels/drawing33.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hyperlink" Target="#'Prim&#228;rv&#229;rd 4'!A1"/><Relationship Id="rId1" Type="http://schemas.openxmlformats.org/officeDocument/2006/relationships/hyperlink" Target="#'Prim&#228;rv&#229;rd 2'!A1"/></Relationships>
</file>

<file path=xl/drawings/_rels/drawing35.xml.rels><?xml version="1.0" encoding="UTF-8" standalone="yes"?>
<Relationships xmlns="http://schemas.openxmlformats.org/package/2006/relationships"><Relationship Id="rId2" Type="http://schemas.openxmlformats.org/officeDocument/2006/relationships/hyperlink" Target="#'Allm&#228;nl&#228;karv&#229;rd'!A1"/><Relationship Id="rId1" Type="http://schemas.openxmlformats.org/officeDocument/2006/relationships/hyperlink" Target="#'Prim&#228;rv&#229;rd 3'!A1"/></Relationships>
</file>

<file path=xl/drawings/_rels/drawing36.xml.rels><?xml version="1.0" encoding="UTF-8" standalone="yes"?>
<Relationships xmlns="http://schemas.openxmlformats.org/package/2006/relationships"><Relationship Id="rId2" Type="http://schemas.openxmlformats.org/officeDocument/2006/relationships/hyperlink" Target="#'Sjuksk&#246;terskev&#229;rd'!A1"/><Relationship Id="rId1" Type="http://schemas.openxmlformats.org/officeDocument/2006/relationships/hyperlink" Target="#'Prim&#228;rv&#229;rd 4'!A1"/></Relationships>
</file>

<file path=xl/drawings/_rels/drawing37.xml.rels><?xml version="1.0" encoding="UTF-8" standalone="yes"?>
<Relationships xmlns="http://schemas.openxmlformats.org/package/2006/relationships"><Relationship Id="rId2" Type="http://schemas.openxmlformats.org/officeDocument/2006/relationships/hyperlink" Target="#'M&#246;drah&#228;lsov&#229;rd'!A1"/><Relationship Id="rId1" Type="http://schemas.openxmlformats.org/officeDocument/2006/relationships/hyperlink" Target="#'Allm&#228;nl&#228;karv&#229;rd'!A1"/></Relationships>
</file>

<file path=xl/drawings/_rels/drawing38.xml.rels><?xml version="1.0" encoding="UTF-8" standalone="yes"?>
<Relationships xmlns="http://schemas.openxmlformats.org/package/2006/relationships"><Relationship Id="rId2" Type="http://schemas.openxmlformats.org/officeDocument/2006/relationships/hyperlink" Target="#'Barnh&#228;lsov&#229;rd'!A1"/><Relationship Id="rId1" Type="http://schemas.openxmlformats.org/officeDocument/2006/relationships/hyperlink" Target="#'Sjuksk&#246;terskev&#229;rd'!A1"/></Relationships>
</file>

<file path=xl/drawings/_rels/drawing39.xml.rels><?xml version="1.0" encoding="UTF-8" standalone="yes"?>
<Relationships xmlns="http://schemas.openxmlformats.org/package/2006/relationships"><Relationship Id="rId2" Type="http://schemas.openxmlformats.org/officeDocument/2006/relationships/hyperlink" Target="#'Fysio- och arbetsterapi'!A1"/><Relationship Id="rId1" Type="http://schemas.openxmlformats.org/officeDocument/2006/relationships/hyperlink" Target="#'M&#246;drah&#228;lsov&#229;rd'!A1"/></Relationships>
</file>

<file path=xl/drawings/_rels/drawing4.xml.rels><?xml version="1.0" encoding="UTF-8" standalone="yes"?>
<Relationships xmlns="http://schemas.openxmlformats.org/package/2006/relationships"><Relationship Id="rId2" Type="http://schemas.openxmlformats.org/officeDocument/2006/relationships/hyperlink" Target="#'kostnadsslag'!A1"/><Relationship Id="rId1" Type="http://schemas.openxmlformats.org/officeDocument/2006/relationships/hyperlink" Target="#'Resultatr&#228;kning'!A1"/></Relationships>
</file>

<file path=xl/drawings/_rels/drawing40.xml.rels><?xml version="1.0" encoding="UTF-8" standalone="yes"?>
<Relationships xmlns="http://schemas.openxmlformats.org/package/2006/relationships"><Relationship Id="rId2" Type="http://schemas.openxmlformats.org/officeDocument/2006/relationships/hyperlink" Target="#'Prim&#228;rv&#229;rdsansluten hemsjukv&#229;rd'!A1"/><Relationship Id="rId1" Type="http://schemas.openxmlformats.org/officeDocument/2006/relationships/hyperlink" Target="#'Barnh&#228;lsov&#229;rd'!A1"/></Relationships>
</file>

<file path=xl/drawings/_rels/drawing41.xml.rels><?xml version="1.0" encoding="UTF-8" standalone="yes"?>
<Relationships xmlns="http://schemas.openxmlformats.org/package/2006/relationships"><Relationship Id="rId2" Type="http://schemas.openxmlformats.org/officeDocument/2006/relationships/hyperlink" Target="#'&#214;vrig prim&#228;rv&#229;rd'!A1"/><Relationship Id="rId1" Type="http://schemas.openxmlformats.org/officeDocument/2006/relationships/hyperlink" Target="#'Fysio- och arbetsterapi'!A1"/></Relationships>
</file>

<file path=xl/drawings/_rels/drawing42.xml.rels><?xml version="1.0" encoding="UTF-8" standalone="yes"?>
<Relationships xmlns="http://schemas.openxmlformats.org/package/2006/relationships"><Relationship Id="rId2" Type="http://schemas.openxmlformats.org/officeDocument/2006/relationships/hyperlink" Target="#'Sluten prim&#228;rv&#229;rd'!A1"/><Relationship Id="rId1" Type="http://schemas.openxmlformats.org/officeDocument/2006/relationships/hyperlink" Target="#'Prim&#228;rv&#229;rdsansluten hemsjukv&#229;rd'!A1"/></Relationships>
</file>

<file path=xl/drawings/_rels/drawing43.xml.rels><?xml version="1.0" encoding="UTF-8" standalone="yes"?>
<Relationships xmlns="http://schemas.openxmlformats.org/package/2006/relationships"><Relationship Id="rId2" Type="http://schemas.openxmlformats.org/officeDocument/2006/relationships/hyperlink" Target="#'V&#229;rdcentraler'!A1"/><Relationship Id="rId1" Type="http://schemas.openxmlformats.org/officeDocument/2006/relationships/hyperlink" Target="#'&#214;vrig prim&#228;rv&#229;rd'!A1"/></Relationships>
</file>

<file path=xl/drawings/_rels/drawing4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Specialiserad somatisk v&#229;rd'!A1"/><Relationship Id="rId1" Type="http://schemas.openxmlformats.org/officeDocument/2006/relationships/hyperlink" Target="#'Sluten prim&#228;rv&#229;rd'!A1"/><Relationship Id="rId4" Type="http://schemas.openxmlformats.org/officeDocument/2006/relationships/chart" Target="../charts/chart11.xml"/></Relationships>
</file>

<file path=xl/drawings/_rels/drawing47.xml.rels><?xml version="1.0" encoding="UTF-8" standalone="yes"?>
<Relationships xmlns="http://schemas.openxmlformats.org/package/2006/relationships"><Relationship Id="rId2" Type="http://schemas.openxmlformats.org/officeDocument/2006/relationships/hyperlink" Target="#'Somatik 1'!A1"/><Relationship Id="rId1" Type="http://schemas.openxmlformats.org/officeDocument/2006/relationships/hyperlink" Target="#'V&#229;rdcentraler'!A1"/></Relationships>
</file>

<file path=xl/drawings/_rels/drawing48.xml.rels><?xml version="1.0" encoding="UTF-8" standalone="yes"?>
<Relationships xmlns="http://schemas.openxmlformats.org/package/2006/relationships"><Relationship Id="rId2" Type="http://schemas.openxmlformats.org/officeDocument/2006/relationships/hyperlink" Target="#'Somatik 2'!A1"/><Relationship Id="rId1" Type="http://schemas.openxmlformats.org/officeDocument/2006/relationships/hyperlink" Target="#'Specialiserad somatisk v&#229;rd'!A1"/></Relationships>
</file>

<file path=xl/drawings/_rels/drawing49.xml.rels><?xml version="1.0" encoding="UTF-8" standalone="yes"?>
<Relationships xmlns="http://schemas.openxmlformats.org/package/2006/relationships"><Relationship Id="rId2" Type="http://schemas.openxmlformats.org/officeDocument/2006/relationships/hyperlink" Target="#'Somatik 3'!A1"/><Relationship Id="rId1" Type="http://schemas.openxmlformats.org/officeDocument/2006/relationships/hyperlink" Target="#'Somatik 1'!A1"/></Relationships>
</file>

<file path=xl/drawings/_rels/drawing5.xml.rels><?xml version="1.0" encoding="UTF-8" standalone="yes"?>
<Relationships xmlns="http://schemas.openxmlformats.org/package/2006/relationships"><Relationship Id="rId2" Type="http://schemas.openxmlformats.org/officeDocument/2006/relationships/hyperlink" Target="#'int&#228;ktsslag'!A1"/><Relationship Id="rId1" Type="http://schemas.openxmlformats.org/officeDocument/2006/relationships/hyperlink" Target="#'Balansr&#228;kning'!A1"/></Relationships>
</file>

<file path=xl/drawings/_rels/drawing50.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hyperlink" Target="#'Somatik 4'!A1"/><Relationship Id="rId1" Type="http://schemas.openxmlformats.org/officeDocument/2006/relationships/hyperlink" Target="#'Somatik 2'!A1"/></Relationships>
</file>

<file path=xl/drawings/_rels/drawing52.xml.rels><?xml version="1.0" encoding="UTF-8" standalone="yes"?>
<Relationships xmlns="http://schemas.openxmlformats.org/package/2006/relationships"><Relationship Id="rId2" Type="http://schemas.openxmlformats.org/officeDocument/2006/relationships/hyperlink" Target="#'Somatik 5'!A1"/><Relationship Id="rId1" Type="http://schemas.openxmlformats.org/officeDocument/2006/relationships/hyperlink" Target="#'Somatik 3'!A1"/></Relationships>
</file>

<file path=xl/drawings/_rels/drawing53.xml.rels><?xml version="1.0" encoding="UTF-8" standalone="yes"?>
<Relationships xmlns="http://schemas.openxmlformats.org/package/2006/relationships"><Relationship Id="rId2" Type="http://schemas.openxmlformats.org/officeDocument/2006/relationships/hyperlink" Target="#'Somatik 6'!A1"/><Relationship Id="rId1" Type="http://schemas.openxmlformats.org/officeDocument/2006/relationships/hyperlink" Target="#'Somatik 4'!A1"/></Relationships>
</file>

<file path=xl/drawings/_rels/drawing54.xml.rels><?xml version="1.0" encoding="UTF-8" standalone="yes"?>
<Relationships xmlns="http://schemas.openxmlformats.org/package/2006/relationships"><Relationship Id="rId2" Type="http://schemas.openxmlformats.org/officeDocument/2006/relationships/hyperlink" Target="#'Specialiserad psykiatrisk v&#229;rd'!A1"/><Relationship Id="rId1" Type="http://schemas.openxmlformats.org/officeDocument/2006/relationships/hyperlink" Target="#'Somatik 5'!A1"/></Relationships>
</file>

<file path=xl/drawings/_rels/drawing55.xml.rels><?xml version="1.0" encoding="UTF-8" standalone="yes"?>
<Relationships xmlns="http://schemas.openxmlformats.org/package/2006/relationships"><Relationship Id="rId2" Type="http://schemas.openxmlformats.org/officeDocument/2006/relationships/hyperlink" Target="#'Psykiatri 1'!A1"/><Relationship Id="rId1" Type="http://schemas.openxmlformats.org/officeDocument/2006/relationships/hyperlink" Target="#'Somatik 6'!A1"/></Relationships>
</file>

<file path=xl/drawings/_rels/drawing56.xml.rels><?xml version="1.0" encoding="UTF-8" standalone="yes"?>
<Relationships xmlns="http://schemas.openxmlformats.org/package/2006/relationships"><Relationship Id="rId2" Type="http://schemas.openxmlformats.org/officeDocument/2006/relationships/hyperlink" Target="#'Psykiatri 2'!A1"/><Relationship Id="rId1" Type="http://schemas.openxmlformats.org/officeDocument/2006/relationships/hyperlink" Target="#'Specialiserad psykiatrisk v&#229;rd'!A1"/></Relationships>
</file>

<file path=xl/drawings/_rels/drawing57.xml.rels><?xml version="1.0" encoding="UTF-8" standalone="yes"?>
<Relationships xmlns="http://schemas.openxmlformats.org/package/2006/relationships"><Relationship Id="rId2" Type="http://schemas.openxmlformats.org/officeDocument/2006/relationships/hyperlink" Target="#'Psykiatri 3'!A1"/><Relationship Id="rId1" Type="http://schemas.openxmlformats.org/officeDocument/2006/relationships/hyperlink" Target="#'Psykiatri 1'!A1"/></Relationships>
</file>

<file path=xl/drawings/_rels/drawing58.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hyperlink" Target="#'Psykiatri 4'!A1"/><Relationship Id="rId1" Type="http://schemas.openxmlformats.org/officeDocument/2006/relationships/hyperlink" Target="#'Psykiatri 2'!A1"/></Relationships>
</file>

<file path=xl/drawings/_rels/drawing6.xml.rels><?xml version="1.0" encoding="UTF-8" standalone="yes"?>
<Relationships xmlns="http://schemas.openxmlformats.org/package/2006/relationships"><Relationship Id="rId2" Type="http://schemas.openxmlformats.org/officeDocument/2006/relationships/hyperlink" Target="#'Kostnader och int&#228;kter'!A1"/><Relationship Id="rId1" Type="http://schemas.openxmlformats.org/officeDocument/2006/relationships/hyperlink" Target="#'kostnadsslag'!A1"/></Relationships>
</file>

<file path=xl/drawings/_rels/drawing60.xml.rels><?xml version="1.0" encoding="UTF-8" standalone="yes"?>
<Relationships xmlns="http://schemas.openxmlformats.org/package/2006/relationships"><Relationship Id="rId2" Type="http://schemas.openxmlformats.org/officeDocument/2006/relationships/hyperlink" Target="#'Psykiatri 5'!A1"/><Relationship Id="rId1" Type="http://schemas.openxmlformats.org/officeDocument/2006/relationships/hyperlink" Target="#'Psykiatri 3'!A1"/></Relationships>
</file>

<file path=xl/drawings/_rels/drawing61.xml.rels><?xml version="1.0" encoding="UTF-8" standalone="yes"?>
<Relationships xmlns="http://schemas.openxmlformats.org/package/2006/relationships"><Relationship Id="rId2" Type="http://schemas.openxmlformats.org/officeDocument/2006/relationships/hyperlink" Target="#'Tandv&#229;rd'!A1"/><Relationship Id="rId1" Type="http://schemas.openxmlformats.org/officeDocument/2006/relationships/hyperlink" Target="#'Psykiatri 4'!A1"/></Relationships>
</file>

<file path=xl/drawings/_rels/drawing62.xml.rels><?xml version="1.0" encoding="UTF-8" standalone="yes"?>
<Relationships xmlns="http://schemas.openxmlformats.org/package/2006/relationships"><Relationship Id="rId2" Type="http://schemas.openxmlformats.org/officeDocument/2006/relationships/hyperlink" Target="#'Tandv&#229;rd 1'!A1"/><Relationship Id="rId1" Type="http://schemas.openxmlformats.org/officeDocument/2006/relationships/hyperlink" Target="#'Psykiatri 5'!A1"/></Relationships>
</file>

<file path=xl/drawings/_rels/drawing63.xml.rels><?xml version="1.0" encoding="UTF-8" standalone="yes"?>
<Relationships xmlns="http://schemas.openxmlformats.org/package/2006/relationships"><Relationship Id="rId2" Type="http://schemas.openxmlformats.org/officeDocument/2006/relationships/hyperlink" Target="#'Tandv&#229;rd 2'!A1"/><Relationship Id="rId1" Type="http://schemas.openxmlformats.org/officeDocument/2006/relationships/hyperlink" Target="#'Tandv&#229;rd'!A1"/></Relationships>
</file>

<file path=xl/drawings/_rels/drawing64.xml.rels><?xml version="1.0" encoding="UTF-8" standalone="yes"?>
<Relationships xmlns="http://schemas.openxmlformats.org/package/2006/relationships"><Relationship Id="rId2" Type="http://schemas.openxmlformats.org/officeDocument/2006/relationships/hyperlink" Target="#'Tandv&#229;rd 3'!A1"/><Relationship Id="rId1" Type="http://schemas.openxmlformats.org/officeDocument/2006/relationships/hyperlink" Target="#'Tandv&#229;rd 1'!A1"/></Relationships>
</file>

<file path=xl/drawings/_rels/drawing6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hyperlink" Target="#'Tandv&#229;rd 4'!A1"/><Relationship Id="rId1" Type="http://schemas.openxmlformats.org/officeDocument/2006/relationships/hyperlink" Target="#'Tandv&#229;rd 2'!A1"/><Relationship Id="rId4" Type="http://schemas.openxmlformats.org/officeDocument/2006/relationships/chart" Target="../charts/chart15.xml"/></Relationships>
</file>

<file path=xl/drawings/_rels/drawing67.xml.rels><?xml version="1.0" encoding="UTF-8" standalone="yes"?>
<Relationships xmlns="http://schemas.openxmlformats.org/package/2006/relationships"><Relationship Id="rId2" Type="http://schemas.openxmlformats.org/officeDocument/2006/relationships/hyperlink" Target="#'&#214;vrig h&#228;lso- och sjukv&#229;rd'!A1"/><Relationship Id="rId1" Type="http://schemas.openxmlformats.org/officeDocument/2006/relationships/hyperlink" Target="#'Tandv&#229;rd 3'!A1"/></Relationships>
</file>

<file path=xl/drawings/_rels/drawing68.xml.rels><?xml version="1.0" encoding="UTF-8" standalone="yes"?>
<Relationships xmlns="http://schemas.openxmlformats.org/package/2006/relationships"><Relationship Id="rId2" Type="http://schemas.openxmlformats.org/officeDocument/2006/relationships/hyperlink" Target="#'&#214;vrig h&#228;lso- och sjukv&#229;rd 1'!A1"/><Relationship Id="rId1" Type="http://schemas.openxmlformats.org/officeDocument/2006/relationships/hyperlink" Target="#'Tandv&#229;rd 4'!A1"/></Relationships>
</file>

<file path=xl/drawings/_rels/drawing69.xml.rels><?xml version="1.0" encoding="UTF-8" standalone="yes"?>
<Relationships xmlns="http://schemas.openxmlformats.org/package/2006/relationships"><Relationship Id="rId2" Type="http://schemas.openxmlformats.org/officeDocument/2006/relationships/hyperlink" Target="#'&#214;vrig h&#228;lso- och sjukv&#229;rd 2'!A1"/><Relationship Id="rId1" Type="http://schemas.openxmlformats.org/officeDocument/2006/relationships/hyperlink" Target="#'&#214;vrig h&#228;lso- och sjukv&#229;rd'!A1"/></Relationships>
</file>

<file path=xl/drawings/_rels/drawing7.xml.rels><?xml version="1.0" encoding="UTF-8" standalone="yes"?>
<Relationships xmlns="http://schemas.openxmlformats.org/package/2006/relationships"><Relationship Id="rId2" Type="http://schemas.openxmlformats.org/officeDocument/2006/relationships/hyperlink" Target="#'Kostnader och int&#228;kter 1'!A1"/><Relationship Id="rId1" Type="http://schemas.openxmlformats.org/officeDocument/2006/relationships/hyperlink" Target="#'int&#228;ktsslag'!A1"/></Relationships>
</file>

<file path=xl/drawings/_rels/drawing70.xml.rels><?xml version="1.0" encoding="UTF-8" standalone="yes"?>
<Relationships xmlns="http://schemas.openxmlformats.org/package/2006/relationships"><Relationship Id="rId2" Type="http://schemas.openxmlformats.org/officeDocument/2006/relationships/hyperlink" Target="#'&#214;vrig h&#228;lso- och sjukv&#229;rd 3'!A1"/><Relationship Id="rId1" Type="http://schemas.openxmlformats.org/officeDocument/2006/relationships/hyperlink" Target="#'&#214;vrig h&#228;lso- och sjukv&#229;rd 1'!A1"/></Relationships>
</file>

<file path=xl/drawings/_rels/drawing71.xml.rels><?xml version="1.0" encoding="UTF-8" standalone="yes"?>
<Relationships xmlns="http://schemas.openxmlformats.org/package/2006/relationships"><Relationship Id="rId3" Type="http://schemas.openxmlformats.org/officeDocument/2006/relationships/chart" Target="../charts/chart16.xml"/><Relationship Id="rId2" Type="http://schemas.openxmlformats.org/officeDocument/2006/relationships/hyperlink" Target="#'L&#228;kemedel'!A1"/><Relationship Id="rId1" Type="http://schemas.openxmlformats.org/officeDocument/2006/relationships/hyperlink" Target="#'&#214;vrig h&#228;lso- och sjukv&#229;rd 2'!A1"/></Relationships>
</file>

<file path=xl/drawings/_rels/drawing73.xml.rels><?xml version="1.0" encoding="UTF-8" standalone="yes"?>
<Relationships xmlns="http://schemas.openxmlformats.org/package/2006/relationships"><Relationship Id="rId2" Type="http://schemas.openxmlformats.org/officeDocument/2006/relationships/hyperlink" Target="#'L&#228;kemedelsf&#246;rm&#229;n'!A1"/><Relationship Id="rId1" Type="http://schemas.openxmlformats.org/officeDocument/2006/relationships/hyperlink" Target="#'&#214;vrig h&#228;lso- och sjukv&#229;rd 3'!A1"/></Relationships>
</file>

<file path=xl/drawings/_rels/drawing74.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hyperlink" Target="#'Rekvisitionsl&#228;kemedel'!A1"/><Relationship Id="rId1" Type="http://schemas.openxmlformats.org/officeDocument/2006/relationships/hyperlink" Target="#'L&#228;kemedel'!A1"/></Relationships>
</file>

<file path=xl/drawings/_rels/drawing76.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hyperlink" Target="#'Regional utveckling'!A1"/><Relationship Id="rId1" Type="http://schemas.openxmlformats.org/officeDocument/2006/relationships/hyperlink" Target="#'L&#228;kemedelsf&#246;rm&#229;n'!A1"/></Relationships>
</file>

<file path=xl/drawings/_rels/drawing78.xml.rels><?xml version="1.0" encoding="UTF-8" standalone="yes"?>
<Relationships xmlns="http://schemas.openxmlformats.org/package/2006/relationships"><Relationship Id="rId2" Type="http://schemas.openxmlformats.org/officeDocument/2006/relationships/hyperlink" Target="#'Regional utveckling 1'!A1"/><Relationship Id="rId1" Type="http://schemas.openxmlformats.org/officeDocument/2006/relationships/hyperlink" Target="#'Rekvisitionsl&#228;kemedel'!A1"/></Relationships>
</file>

<file path=xl/drawings/_rels/drawing79.xml.rels><?xml version="1.0" encoding="UTF-8" standalone="yes"?>
<Relationships xmlns="http://schemas.openxmlformats.org/package/2006/relationships"><Relationship Id="rId2" Type="http://schemas.openxmlformats.org/officeDocument/2006/relationships/hyperlink" Target="#'Regional utveckling 2'!A1"/><Relationship Id="rId1" Type="http://schemas.openxmlformats.org/officeDocument/2006/relationships/hyperlink" Target="#'Regional utveckling'!A1"/></Relationships>
</file>

<file path=xl/drawings/_rels/drawing8.xml.rels><?xml version="1.0" encoding="UTF-8" standalone="yes"?>
<Relationships xmlns="http://schemas.openxmlformats.org/package/2006/relationships"><Relationship Id="rId2" Type="http://schemas.openxmlformats.org/officeDocument/2006/relationships/hyperlink" Target="#'Kostnader och int&#228;kter 2'!A1"/><Relationship Id="rId1" Type="http://schemas.openxmlformats.org/officeDocument/2006/relationships/hyperlink" Target="#'Kostnader och int&#228;kter'!A1"/></Relationships>
</file>

<file path=xl/drawings/_rels/drawing80.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hyperlink" Target="#'Regional utveckling 3'!A1"/><Relationship Id="rId1" Type="http://schemas.openxmlformats.org/officeDocument/2006/relationships/hyperlink" Target="#'Regional utveckling 1'!A1"/></Relationships>
</file>

<file path=xl/drawings/_rels/drawing82.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hyperlink" Target="#'Trafik och infrastruktur'!A1"/><Relationship Id="rId1" Type="http://schemas.openxmlformats.org/officeDocument/2006/relationships/hyperlink" Target="#'Regional utveckling 2'!A1"/></Relationships>
</file>

<file path=xl/drawings/_rels/drawing84.xml.rels><?xml version="1.0" encoding="UTF-8" standalone="yes"?>
<Relationships xmlns="http://schemas.openxmlformats.org/package/2006/relationships"><Relationship Id="rId2" Type="http://schemas.openxmlformats.org/officeDocument/2006/relationships/hyperlink" Target="#'Trafik och infrastruktur 1'!A1"/><Relationship Id="rId1" Type="http://schemas.openxmlformats.org/officeDocument/2006/relationships/hyperlink" Target="#'Regional utveckling 3'!A1"/></Relationships>
</file>

<file path=xl/drawings/_rels/drawing85.xml.rels><?xml version="1.0" encoding="UTF-8" standalone="yes"?>
<Relationships xmlns="http://schemas.openxmlformats.org/package/2006/relationships"><Relationship Id="rId2" Type="http://schemas.openxmlformats.org/officeDocument/2006/relationships/hyperlink" Target="#'Trafik och infrastruktur 2'!A1"/><Relationship Id="rId1" Type="http://schemas.openxmlformats.org/officeDocument/2006/relationships/hyperlink" Target="#'Trafik och infrastruktur'!A1"/></Relationships>
</file>

<file path=xl/drawings/_rels/drawing86.xml.rels><?xml version="1.0" encoding="UTF-8" standalone="yes"?>
<Relationships xmlns="http://schemas.openxmlformats.org/package/2006/relationships"><Relationship Id="rId2" Type="http://schemas.openxmlformats.org/officeDocument/2006/relationships/hyperlink" Target="#'Utbildning och kultur'!A1"/><Relationship Id="rId1" Type="http://schemas.openxmlformats.org/officeDocument/2006/relationships/hyperlink" Target="#'Trafik och infrastruktur 1'!A1"/></Relationships>
</file>

<file path=xl/drawings/_rels/drawing87.xml.rels><?xml version="1.0" encoding="UTF-8" standalone="yes"?>
<Relationships xmlns="http://schemas.openxmlformats.org/package/2006/relationships"><Relationship Id="rId2" Type="http://schemas.openxmlformats.org/officeDocument/2006/relationships/hyperlink" Target="#'Utbildning och kultur 1'!A1"/><Relationship Id="rId1" Type="http://schemas.openxmlformats.org/officeDocument/2006/relationships/hyperlink" Target="#'Trafik och infrastruktur 2'!A1"/></Relationships>
</file>

<file path=xl/drawings/_rels/drawing88.xml.rels><?xml version="1.0" encoding="UTF-8" standalone="yes"?>
<Relationships xmlns="http://schemas.openxmlformats.org/package/2006/relationships"><Relationship Id="rId2" Type="http://schemas.openxmlformats.org/officeDocument/2006/relationships/hyperlink" Target="#'Utbildning och kultur 2'!A1"/><Relationship Id="rId1" Type="http://schemas.openxmlformats.org/officeDocument/2006/relationships/hyperlink" Target="#'Utbildning och kultur'!A1"/></Relationships>
</file>

<file path=xl/drawings/_rels/drawing89.xml.rels><?xml version="1.0" encoding="UTF-8" standalone="yes"?>
<Relationships xmlns="http://schemas.openxmlformats.org/package/2006/relationships"><Relationship Id="rId2" Type="http://schemas.openxmlformats.org/officeDocument/2006/relationships/hyperlink" Target="#'Utbildning och kultur 3'!A1"/><Relationship Id="rId1" Type="http://schemas.openxmlformats.org/officeDocument/2006/relationships/hyperlink" Target="#'Utbildning och kultur 1'!A1"/></Relationships>
</file>

<file path=xl/drawings/_rels/drawing9.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Kostnader och int&#228;kter 3'!A1"/><Relationship Id="rId1" Type="http://schemas.openxmlformats.org/officeDocument/2006/relationships/hyperlink" Target="#'Kostnader och int&#228;kter 1'!A1"/></Relationships>
</file>

<file path=xl/drawings/_rels/drawing90.xml.rels><?xml version="1.0" encoding="UTF-8" standalone="yes"?>
<Relationships xmlns="http://schemas.openxmlformats.org/package/2006/relationships"><Relationship Id="rId1" Type="http://schemas.openxmlformats.org/officeDocument/2006/relationships/hyperlink" Target="#'Utbildning och kultur 2'!A1"/></Relationships>
</file>

<file path=xl/drawings/drawing1.xml><?xml version="1.0" encoding="utf-8"?>
<xdr:wsDr xmlns:xdr="http://schemas.openxmlformats.org/drawingml/2006/spreadsheetDrawing" xmlns:a="http://schemas.openxmlformats.org/drawingml/2006/main">
  <xdr:twoCellAnchor editAs="absolute">
    <xdr:from>
      <xdr:col>0</xdr:col>
      <xdr:colOff>219075</xdr:colOff>
      <xdr:row>0</xdr:row>
      <xdr:rowOff>152401</xdr:rowOff>
    </xdr:from>
    <xdr:to>
      <xdr:col>0</xdr:col>
      <xdr:colOff>1276350</xdr:colOff>
      <xdr:row>1</xdr:row>
      <xdr:rowOff>143516</xdr:rowOff>
    </xdr:to>
    <xdr:pic>
      <xdr:nvPicPr>
        <xdr:cNvPr id="2" name="Bildobjekt 1" descr="Länk till skr.se&#10;">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19075" y="152401"/>
          <a:ext cx="1057275" cy="438790"/>
        </a:xfrm>
        <a:prstGeom prst="rect">
          <a:avLst/>
        </a:prstGeom>
      </xdr:spPr>
    </xdr:pic>
    <xdr:clientData/>
  </xdr:twoCellAnchor>
  <xdr:twoCellAnchor editAs="absolute">
    <xdr:from>
      <xdr:col>16</xdr:col>
      <xdr:colOff>342900</xdr:colOff>
      <xdr:row>13</xdr:row>
      <xdr:rowOff>19050</xdr:rowOff>
    </xdr:from>
    <xdr:to>
      <xdr:col>17</xdr:col>
      <xdr:colOff>171450</xdr:colOff>
      <xdr:row>14</xdr:row>
      <xdr:rowOff>161925</xdr:rowOff>
    </xdr:to>
    <xdr:pic>
      <xdr:nvPicPr>
        <xdr:cNvPr id="3" name="Bildobjekt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rotWithShape="1">
        <a:blip xmlns:r="http://schemas.openxmlformats.org/officeDocument/2006/relationships" r:embed="rId3"/>
        <a:srcRect l="24393" t="1" r="19502" b="25521"/>
        <a:stretch/>
      </xdr:blipFill>
      <xdr:spPr>
        <a:xfrm rot="420000">
          <a:off x="13468350" y="2752725"/>
          <a:ext cx="438150" cy="333375"/>
        </a:xfrm>
        <a:prstGeom prst="rect">
          <a:avLst/>
        </a:prstGeom>
      </xdr:spPr>
    </xdr:pic>
    <xdr:clientData/>
  </xdr:twoCellAnchor>
  <xdr:twoCellAnchor editAs="absolute">
    <xdr:from>
      <xdr:col>14</xdr:col>
      <xdr:colOff>287157</xdr:colOff>
      <xdr:row>11</xdr:row>
      <xdr:rowOff>40569</xdr:rowOff>
    </xdr:from>
    <xdr:to>
      <xdr:col>17</xdr:col>
      <xdr:colOff>313352</xdr:colOff>
      <xdr:row>21</xdr:row>
      <xdr:rowOff>18872</xdr:rowOff>
    </xdr:to>
    <xdr:sp macro="" textlink="">
      <xdr:nvSpPr>
        <xdr:cNvPr id="6" name="textruta 30">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SpPr txBox="1">
          <a:spLocks noChangeAspect="1"/>
        </xdr:cNvSpPr>
      </xdr:nvSpPr>
      <xdr:spPr>
        <a:xfrm rot="418464">
          <a:off x="12193407" y="2393244"/>
          <a:ext cx="1854995" cy="1883303"/>
        </a:xfrm>
        <a:prstGeom prst="rect">
          <a:avLst/>
        </a:prstGeom>
        <a:noFill/>
      </xdr:spPr>
      <xdr:txBody>
        <a:bodyPr wrap="square" rtlCol="0">
          <a:noAutofit/>
        </a:bodyPr>
        <a:lstStyle>
          <a:defPPr>
            <a:defRPr lang="sv-SE"/>
          </a:defPPr>
          <a:lvl1pPr marL="0" algn="l" defTabSz="914400" rtl="0" eaLnBrk="1" latinLnBrk="0" hangingPunct="1">
            <a:defRPr sz="1800" kern="1200">
              <a:solidFill>
                <a:sysClr val="windowText" lastClr="000000"/>
              </a:solidFill>
              <a:latin typeface="Arial"/>
            </a:defRPr>
          </a:lvl1pPr>
          <a:lvl2pPr marL="457200" algn="l" defTabSz="914400" rtl="0" eaLnBrk="1" latinLnBrk="0" hangingPunct="1">
            <a:defRPr sz="1800" kern="1200">
              <a:solidFill>
                <a:sysClr val="windowText" lastClr="000000"/>
              </a:solidFill>
              <a:latin typeface="Arial"/>
            </a:defRPr>
          </a:lvl2pPr>
          <a:lvl3pPr marL="914400" algn="l" defTabSz="914400" rtl="0" eaLnBrk="1" latinLnBrk="0" hangingPunct="1">
            <a:defRPr sz="1800" kern="1200">
              <a:solidFill>
                <a:sysClr val="windowText" lastClr="000000"/>
              </a:solidFill>
              <a:latin typeface="Arial"/>
            </a:defRPr>
          </a:lvl3pPr>
          <a:lvl4pPr marL="1371600" algn="l" defTabSz="914400" rtl="0" eaLnBrk="1" latinLnBrk="0" hangingPunct="1">
            <a:defRPr sz="1800" kern="1200">
              <a:solidFill>
                <a:sysClr val="windowText" lastClr="000000"/>
              </a:solidFill>
              <a:latin typeface="Arial"/>
            </a:defRPr>
          </a:lvl4pPr>
          <a:lvl5pPr marL="1828800" algn="l" defTabSz="914400" rtl="0" eaLnBrk="1" latinLnBrk="0" hangingPunct="1">
            <a:defRPr sz="1800" kern="1200">
              <a:solidFill>
                <a:sysClr val="windowText" lastClr="000000"/>
              </a:solidFill>
              <a:latin typeface="Arial"/>
            </a:defRPr>
          </a:lvl5pPr>
          <a:lvl6pPr marL="2286000" algn="l" defTabSz="914400" rtl="0" eaLnBrk="1" latinLnBrk="0" hangingPunct="1">
            <a:defRPr sz="1800" kern="1200">
              <a:solidFill>
                <a:sysClr val="windowText" lastClr="000000"/>
              </a:solidFill>
              <a:latin typeface="Arial"/>
            </a:defRPr>
          </a:lvl6pPr>
          <a:lvl7pPr marL="2743200" algn="l" defTabSz="914400" rtl="0" eaLnBrk="1" latinLnBrk="0" hangingPunct="1">
            <a:defRPr sz="1800" kern="1200">
              <a:solidFill>
                <a:sysClr val="windowText" lastClr="000000"/>
              </a:solidFill>
              <a:latin typeface="Arial"/>
            </a:defRPr>
          </a:lvl7pPr>
          <a:lvl8pPr marL="3200400" algn="l" defTabSz="914400" rtl="0" eaLnBrk="1" latinLnBrk="0" hangingPunct="1">
            <a:defRPr sz="1800" kern="1200">
              <a:solidFill>
                <a:sysClr val="windowText" lastClr="000000"/>
              </a:solidFill>
              <a:latin typeface="Arial"/>
            </a:defRPr>
          </a:lvl8pPr>
          <a:lvl9pPr marL="3657600" algn="l" defTabSz="914400" rtl="0" eaLnBrk="1" latinLnBrk="0" hangingPunct="1">
            <a:defRPr sz="1800" kern="1200">
              <a:solidFill>
                <a:sysClr val="windowText" lastClr="000000"/>
              </a:solidFill>
              <a:latin typeface="Arial"/>
            </a:defRPr>
          </a:lvl9pPr>
        </a:lstStyle>
        <a:p>
          <a:r>
            <a:rPr lang="sv-SE" sz="1200" b="1">
              <a:solidFill>
                <a:srgbClr val="E6460A"/>
              </a:solidFill>
              <a:latin typeface="Segoe Print" panose="02000600000000000000" pitchFamily="2" charset="0"/>
            </a:rPr>
            <a:t>Tips! </a:t>
          </a:r>
          <a:r>
            <a:rPr lang="sv-SE" sz="1000" b="1">
              <a:solidFill>
                <a:srgbClr val="E6460A"/>
              </a:solidFill>
              <a:latin typeface="Segoe Print" panose="02000600000000000000" pitchFamily="2" charset="0"/>
            </a:rPr>
            <a:t>Klicka på </a:t>
          </a:r>
        </a:p>
        <a:p>
          <a:r>
            <a:rPr lang="sv-SE" sz="1000" b="1">
              <a:solidFill>
                <a:srgbClr val="E6460A"/>
              </a:solidFill>
              <a:latin typeface="Segoe Print" panose="02000600000000000000" pitchFamily="2" charset="0"/>
            </a:rPr>
            <a:t>symbolen ---&gt; </a:t>
          </a:r>
        </a:p>
        <a:p>
          <a:r>
            <a:rPr lang="sv-SE" sz="1000" b="1">
              <a:solidFill>
                <a:srgbClr val="E6460A"/>
              </a:solidFill>
              <a:latin typeface="Segoe Print" panose="02000600000000000000" pitchFamily="2" charset="0"/>
            </a:rPr>
            <a:t>ovan och välj </a:t>
          </a:r>
        </a:p>
        <a:p>
          <a:r>
            <a:rPr lang="sv-SE" sz="1000" b="1">
              <a:solidFill>
                <a:srgbClr val="E6460A"/>
              </a:solidFill>
              <a:latin typeface="Segoe Print" panose="02000600000000000000" pitchFamily="2" charset="0"/>
            </a:rPr>
            <a:t>"Dölj menyfliksområdet..." eller zooma</a:t>
          </a:r>
          <a:r>
            <a:rPr lang="sv-SE" sz="1000" b="1" baseline="0">
              <a:solidFill>
                <a:srgbClr val="E6460A"/>
              </a:solidFill>
              <a:latin typeface="Segoe Print" panose="02000600000000000000" pitchFamily="2" charset="0"/>
            </a:rPr>
            <a:t> ut, </a:t>
          </a:r>
          <a:r>
            <a:rPr lang="sv-SE" sz="1000" b="1">
              <a:solidFill>
                <a:srgbClr val="E6460A"/>
              </a:solidFill>
              <a:latin typeface="Segoe Print" panose="02000600000000000000" pitchFamily="2" charset="0"/>
            </a:rPr>
            <a:t>om du använder en liten skärm</a:t>
          </a:r>
        </a:p>
      </xdr:txBody>
    </xdr:sp>
    <xdr:clientData/>
  </xdr:twoCellAnchor>
  <xdr:twoCellAnchor editAs="absolute">
    <xdr:from>
      <xdr:col>15</xdr:col>
      <xdr:colOff>571500</xdr:colOff>
      <xdr:row>8</xdr:row>
      <xdr:rowOff>171450</xdr:rowOff>
    </xdr:from>
    <xdr:to>
      <xdr:col>15</xdr:col>
      <xdr:colOff>571500</xdr:colOff>
      <xdr:row>11</xdr:row>
      <xdr:rowOff>66676</xdr:rowOff>
    </xdr:to>
    <xdr:cxnSp macro="">
      <xdr:nvCxnSpPr>
        <xdr:cNvPr id="7" name="Rak pilkoppling 6">
          <a:extLst>
            <a:ext uri="{FF2B5EF4-FFF2-40B4-BE49-F238E27FC236}">
              <a16:creationId xmlns:a16="http://schemas.microsoft.com/office/drawing/2014/main" id="{00000000-0008-0000-0000-000007000000}"/>
            </a:ext>
            <a:ext uri="{C183D7F6-B498-43B3-948B-1728B52AA6E4}">
              <adec:decorative xmlns:adec="http://schemas.microsoft.com/office/drawing/2017/decorative" val="1"/>
            </a:ext>
          </a:extLst>
        </xdr:cNvPr>
        <xdr:cNvCxnSpPr/>
      </xdr:nvCxnSpPr>
      <xdr:spPr>
        <a:xfrm flipV="1">
          <a:off x="13087350" y="1952625"/>
          <a:ext cx="0" cy="466726"/>
        </a:xfrm>
        <a:prstGeom prst="straightConnector1">
          <a:avLst/>
        </a:prstGeom>
        <a:ln w="38100">
          <a:solidFill>
            <a:schemeClr val="bg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123825</xdr:colOff>
      <xdr:row>28</xdr:row>
      <xdr:rowOff>104775</xdr:rowOff>
    </xdr:from>
    <xdr:to>
      <xdr:col>13</xdr:col>
      <xdr:colOff>600075</xdr:colOff>
      <xdr:row>30</xdr:row>
      <xdr:rowOff>180975</xdr:rowOff>
    </xdr:to>
    <xdr:sp macro="" textlink="">
      <xdr:nvSpPr>
        <xdr:cNvPr id="5" name="Rektangel 4" descr="Länk till tabellformat och interaktiv presentation av statistiken&#10;">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9591675" y="4552950"/>
          <a:ext cx="2305050" cy="457200"/>
        </a:xfrm>
        <a:prstGeom prst="rect">
          <a:avLst/>
        </a:prstGeom>
        <a:solidFill>
          <a:schemeClr val="accent5"/>
        </a:solidFill>
        <a:ln>
          <a:solidFill>
            <a:schemeClr val="bg2"/>
          </a:solidFill>
        </a:ln>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sv-SE" sz="1100">
              <a:solidFill>
                <a:schemeClr val="tx1"/>
              </a:solidFill>
            </a:rPr>
            <a:t>Länk till tabellformat och interaktiv presentation av statistiken</a:t>
          </a:r>
        </a:p>
      </xdr:txBody>
    </xdr:sp>
    <xdr:clientData/>
  </xdr:twoCellAnchor>
  <xdr:twoCellAnchor>
    <xdr:from>
      <xdr:col>0</xdr:col>
      <xdr:colOff>1635125</xdr:colOff>
      <xdr:row>1</xdr:row>
      <xdr:rowOff>92074</xdr:rowOff>
    </xdr:from>
    <xdr:to>
      <xdr:col>0</xdr:col>
      <xdr:colOff>1835150</xdr:colOff>
      <xdr:row>2</xdr:row>
      <xdr:rowOff>81574</xdr:rowOff>
    </xdr:to>
    <xdr:sp macro="" textlink="">
      <xdr:nvSpPr>
        <xdr:cNvPr id="8" name="tillbaka">
          <a:extLst>
            <a:ext uri="{FF2B5EF4-FFF2-40B4-BE49-F238E27FC236}">
              <a16:creationId xmlns:a16="http://schemas.microsoft.com/office/drawing/2014/main" id="{00000000-0008-0000-0000-000008000000}"/>
            </a:ext>
            <a:ext uri="{C183D7F6-B498-43B3-948B-1728B52AA6E4}">
              <adec:decorative xmlns:adec="http://schemas.microsoft.com/office/drawing/2017/decorative" val="1"/>
            </a:ext>
          </a:extLst>
        </xdr:cNvPr>
        <xdr:cNvSpPr/>
      </xdr:nvSpPr>
      <xdr:spPr>
        <a:xfrm>
          <a:off x="1635125" y="539749"/>
          <a:ext cx="200025" cy="180000"/>
        </a:xfrm>
        <a:prstGeom prst="leftArrow">
          <a:avLst/>
        </a:prstGeom>
        <a:solidFill>
          <a:schemeClr val="bg1"/>
        </a:solidFill>
        <a:ln>
          <a:solidFill>
            <a:schemeClr val="bg1">
              <a:lumMod val="8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14" name="fram" descr="Länk till nästa flik">
          <a:hlinkClick xmlns:r="http://schemas.openxmlformats.org/officeDocument/2006/relationships" r:id="rId5" tooltip="Framåt"/>
          <a:extLst>
            <a:ext uri="{FF2B5EF4-FFF2-40B4-BE49-F238E27FC236}">
              <a16:creationId xmlns:a16="http://schemas.microsoft.com/office/drawing/2014/main" id="{00000000-0008-0000-0000-00000E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FAB25887-4825-44B9-9EAB-289E16BBC5DD}"/>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0367B338-C686-4687-9C4D-33C8112DEAF7}"/>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9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9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editAs="absolute">
    <xdr:from>
      <xdr:col>2</xdr:col>
      <xdr:colOff>9525</xdr:colOff>
      <xdr:row>2</xdr:row>
      <xdr:rowOff>42862</xdr:rowOff>
    </xdr:from>
    <xdr:to>
      <xdr:col>7</xdr:col>
      <xdr:colOff>552450</xdr:colOff>
      <xdr:row>21</xdr:row>
      <xdr:rowOff>23362</xdr:rowOff>
    </xdr:to>
    <xdr:graphicFrame macro="">
      <xdr:nvGraphicFramePr>
        <xdr:cNvPr id="6" name="Diagram 5" descr="Diagram: NETTOKOSTNAD PER INVÅNARE FÖR HÄLSO- OCH SJUKVÅRD SAMT REGIONAL UTVECKLING 2020&#10;Stockholm Hälso- och sjukvård: 27 375 kr, Regional utveckling: 4 679 kr&#10;Uppsala Hälso- och sjukvård: 26 816 kr, Regional utveckling: 2 997 kr&#10;Sörmland Hälso- och sjukvård: 27 695 kr, Regional utveckling: 1 951 kr&#10;Östergötland Hälso- och sjukvård: 27 863 kr, Regional utveckling: 2 310 kr&#10;Jönköping Hälso- och sjukvård: 27 016 kr, Regional utveckling: 3 355 kr&#10;Kronoberg Hälso- och sjukvård: 27 949 kr, Regional utveckling: 2 764 kr&#10;Kalmar Hälso- och sjukvård: 29 259 kr, Regional utveckling: 3 337 kr&#10;Blekinge Hälso- och sjukvård: 32 020 kr, Regional utveckling: 2 706 kr&#10;Skåne Hälso- och sjukvård: 27 645 kr, Regional utveckling: 2 907 kr&#10;Halland Hälso- och sjukvård: 26 927 kr, Regional utveckling: 3 040 kr&#10;Västra Götaland Hälso- och sjukvård: 25 111 kr, Regional utveckling: 4 598 kr&#10;Värmland Hälso- och sjukvård: 28 623 kr, Regional utveckling: 2 870 kr&#10;Örebro Hälso- och sjukvård: 27 928 kr, Regional utveckling: 2 968 kr&#10;Västmanland Hälso- och sjukvård: 27 896 kr, Regional utveckling: 1 299 kr&#10;Dalarna Hälso- och sjukvård: 28 279 kr, Regional utveckling: 3 101 kr&#10;Gävleborg Hälso- och sjukvård: 29 655 kr, Regional utveckling: 2 779 kr&#10;Västernorrland Hälso- och sjukvård: 31 731 kr, Regional utveckling: 1 329 kr&#10;Jämtland Härjedalen Hälso- och sjukvård: 29 052 kr, Regional utveckling: 2 636 kr&#10;Västerbotten Hälso- och sjukvård: 28 640 kr, Regional utveckling: 1 475 kr&#10;Norrbotten Hälso- och sjukvård: 29 470 kr, Regional utveckling: 1 370 kr&#10;Riket exkl Gotland Hälso- och sjukvård: 27 504 kr, Regional utveckling: 3 419 kr.">
          <a:extLst>
            <a:ext uri="{FF2B5EF4-FFF2-40B4-BE49-F238E27FC236}">
              <a16:creationId xmlns:a16="http://schemas.microsoft.com/office/drawing/2014/main" id="{3FCB77E1-7DF8-4BB5-B729-3C1749B35B3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77BF62B0-3CBD-4535-BC43-211CAEE91589}"/>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96B057AF-9893-44C1-A3CF-CE1A0B0CFA98}"/>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3.xml><?xml version="1.0" encoding="utf-8"?>
<xdr:wsDr xmlns:xdr="http://schemas.openxmlformats.org/drawingml/2006/spreadsheetDrawing" xmlns:a="http://schemas.openxmlformats.org/drawingml/2006/main">
  <xdr:twoCellAnchor editAs="absolute">
    <xdr:from>
      <xdr:col>1</xdr:col>
      <xdr:colOff>581025</xdr:colOff>
      <xdr:row>0</xdr:row>
      <xdr:rowOff>285750</xdr:rowOff>
    </xdr:from>
    <xdr:to>
      <xdr:col>15</xdr:col>
      <xdr:colOff>563035</xdr:colOff>
      <xdr:row>28</xdr:row>
      <xdr:rowOff>18143</xdr:rowOff>
    </xdr:to>
    <xdr:grpSp>
      <xdr:nvGrpSpPr>
        <xdr:cNvPr id="2" name="Grupp 1" descr="Beskrivning av kontakttyper&#10;">
          <a:extLst>
            <a:ext uri="{FF2B5EF4-FFF2-40B4-BE49-F238E27FC236}">
              <a16:creationId xmlns:a16="http://schemas.microsoft.com/office/drawing/2014/main" id="{00000000-0008-0000-0A00-000002000000}"/>
            </a:ext>
          </a:extLst>
        </xdr:cNvPr>
        <xdr:cNvGrpSpPr>
          <a:grpSpLocks noChangeAspect="1"/>
        </xdr:cNvGrpSpPr>
      </xdr:nvGrpSpPr>
      <xdr:grpSpPr>
        <a:xfrm>
          <a:off x="4552950" y="285750"/>
          <a:ext cx="8516410" cy="5323568"/>
          <a:chOff x="1081872" y="889952"/>
          <a:chExt cx="8378942" cy="5225143"/>
        </a:xfrm>
      </xdr:grpSpPr>
      <xdr:sp macro="" textlink="">
        <xdr:nvSpPr>
          <xdr:cNvPr id="3" name="textruta 3">
            <a:extLst>
              <a:ext uri="{FF2B5EF4-FFF2-40B4-BE49-F238E27FC236}">
                <a16:creationId xmlns:a16="http://schemas.microsoft.com/office/drawing/2014/main" id="{00000000-0008-0000-0A00-000003000000}"/>
              </a:ext>
            </a:extLst>
          </xdr:cNvPr>
          <xdr:cNvSpPr txBox="1"/>
        </xdr:nvSpPr>
        <xdr:spPr>
          <a:xfrm>
            <a:off x="6504550" y="4127066"/>
            <a:ext cx="2956264" cy="1384995"/>
          </a:xfrm>
          <a:prstGeom prst="rect">
            <a:avLst/>
          </a:prstGeom>
          <a:noFill/>
        </xdr:spPr>
        <xdr:txBody>
          <a:bodyPr wrap="square" rtlCol="0">
            <a:spAutoFit/>
          </a:bodyPr>
          <a:lstStyle>
            <a:defPPr>
              <a:defRPr lang="sv-SE"/>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sv-SE" sz="1200"/>
              <a:t>För distanskontakter gäller att de ska avse </a:t>
            </a:r>
            <a:r>
              <a:rPr lang="sv-SE" sz="1200" i="1"/>
              <a:t>kvalificerad sjukvård</a:t>
            </a:r>
            <a:r>
              <a:rPr lang="sv-SE" sz="1200"/>
              <a:t> som journalförts och ersatt ett fysiskt besök.</a:t>
            </a:r>
          </a:p>
          <a:p>
            <a:endParaRPr lang="sv-SE" sz="1200"/>
          </a:p>
          <a:p>
            <a:r>
              <a:rPr lang="sv-SE" sz="1200"/>
              <a:t>För definitioner av kontakttyper, se verksamhetsindelning VI2000 och länk i förordet.</a:t>
            </a:r>
          </a:p>
        </xdr:txBody>
      </xdr:sp>
      <xdr:graphicFrame macro="">
        <xdr:nvGraphicFramePr>
          <xdr:cNvPr id="4" name="Diagram 3">
            <a:extLst>
              <a:ext uri="{FF2B5EF4-FFF2-40B4-BE49-F238E27FC236}">
                <a16:creationId xmlns:a16="http://schemas.microsoft.com/office/drawing/2014/main" id="{00000000-0008-0000-0A00-000004000000}"/>
              </a:ext>
            </a:extLst>
          </xdr:cNvPr>
          <xdr:cNvGraphicFramePr/>
        </xdr:nvGraphicFramePr>
        <xdr:xfrm>
          <a:off x="1081872" y="889952"/>
          <a:ext cx="7569758" cy="5225143"/>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grpSp>
    <xdr:clientData/>
  </xdr:twoCellAnchor>
  <xdr:twoCellAnchor>
    <xdr:from>
      <xdr:col>0</xdr:col>
      <xdr:colOff>1635125</xdr:colOff>
      <xdr:row>1</xdr:row>
      <xdr:rowOff>92074</xdr:rowOff>
    </xdr:from>
    <xdr:to>
      <xdr:col>0</xdr:col>
      <xdr:colOff>1835150</xdr:colOff>
      <xdr:row>2</xdr:row>
      <xdr:rowOff>81574</xdr:rowOff>
    </xdr:to>
    <xdr:sp macro="" textlink="">
      <xdr:nvSpPr>
        <xdr:cNvPr id="5" name="tillbaka" descr="Länk till föregående flik">
          <a:hlinkClick xmlns:r="http://schemas.openxmlformats.org/officeDocument/2006/relationships" r:id="rId6" tooltip="Tillbaka"/>
          <a:extLst>
            <a:ext uri="{FF2B5EF4-FFF2-40B4-BE49-F238E27FC236}">
              <a16:creationId xmlns:a16="http://schemas.microsoft.com/office/drawing/2014/main" id="{00000000-0008-0000-0A00-000005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6" name="fram" descr="Länk till nästa flik">
          <a:hlinkClick xmlns:r="http://schemas.openxmlformats.org/officeDocument/2006/relationships" r:id="rId7" tooltip="Framåt"/>
          <a:extLst>
            <a:ext uri="{FF2B5EF4-FFF2-40B4-BE49-F238E27FC236}">
              <a16:creationId xmlns:a16="http://schemas.microsoft.com/office/drawing/2014/main" id="{00000000-0008-0000-0A00-000006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28574</xdr:colOff>
      <xdr:row>29</xdr:row>
      <xdr:rowOff>185738</xdr:rowOff>
    </xdr:from>
    <xdr:to>
      <xdr:col>12</xdr:col>
      <xdr:colOff>209549</xdr:colOff>
      <xdr:row>50</xdr:row>
      <xdr:rowOff>47626</xdr:rowOff>
    </xdr:to>
    <xdr:graphicFrame macro="">
      <xdr:nvGraphicFramePr>
        <xdr:cNvPr id="10" name="Diagram 9" descr="Schematisk beskrivning från Socialstyrelsens termbank">
          <a:extLst>
            <a:ext uri="{FF2B5EF4-FFF2-40B4-BE49-F238E27FC236}">
              <a16:creationId xmlns:a16="http://schemas.microsoft.com/office/drawing/2014/main" id="{995A6588-13EF-45F8-A896-855D1B25E348}"/>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8" r:lo="rId9" r:qs="rId10" r:cs="rId1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B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B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4"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C00-000004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0C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19050</xdr:colOff>
      <xdr:row>2</xdr:row>
      <xdr:rowOff>23812</xdr:rowOff>
    </xdr:from>
    <xdr:to>
      <xdr:col>6</xdr:col>
      <xdr:colOff>319500</xdr:colOff>
      <xdr:row>21</xdr:row>
      <xdr:rowOff>4312</xdr:rowOff>
    </xdr:to>
    <xdr:graphicFrame macro="">
      <xdr:nvGraphicFramePr>
        <xdr:cNvPr id="7" name="Diagram 6" descr="Diagram; nettokostnad efter område inom hälso- och sjukvård.&#10;Politisk verksamhet 1 729 kr, 1 %, &#10;Primärvård 50 943 kr, 18 %, &#10;Specialiserad psykiatrisk öppenvård 14 870 kr, 5 %, &#10;Specialiserad psykiatrisk heldygnsvård 9 640 kr, 3 %, &#10;Specialiserad somatisk öppenvård 65 164 kr, 23 %, &#10;Specialiserad somatisk sluten vård 88 344 kr, 31 %, &#10;Tandvård 7 039 kr, 2 %, &#10;Övrig hälso- och sjukvård 20 494 kr, 7 %, &#10;Läkemedel inom förmånen 27 663 kr, 10 %, &#10;Nettokostnad 285 884 kr, 100 %.">
          <a:extLst>
            <a:ext uri="{FF2B5EF4-FFF2-40B4-BE49-F238E27FC236}">
              <a16:creationId xmlns:a16="http://schemas.microsoft.com/office/drawing/2014/main" id="{9973D58C-D0B4-4118-AFB8-8F821E33A89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6278B6B7-83C4-415F-878C-640CC13373FB}"/>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445BA8BC-0B5B-43E0-8A0E-548245323DDD}"/>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D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D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14287</xdr:colOff>
      <xdr:row>2</xdr:row>
      <xdr:rowOff>33337</xdr:rowOff>
    </xdr:from>
    <xdr:to>
      <xdr:col>8</xdr:col>
      <xdr:colOff>371475</xdr:colOff>
      <xdr:row>21</xdr:row>
      <xdr:rowOff>13837</xdr:rowOff>
    </xdr:to>
    <xdr:graphicFrame macro="">
      <xdr:nvGraphicFramePr>
        <xdr:cNvPr id="7" name="Diagram 6" descr="Diagram Nettokostnad per invånare för hälso- och sjukvård efter område och per region år 2020, se excelbilaga&#10;">
          <a:extLst>
            <a:ext uri="{FF2B5EF4-FFF2-40B4-BE49-F238E27FC236}">
              <a16:creationId xmlns:a16="http://schemas.microsoft.com/office/drawing/2014/main" id="{07DC7B3D-2870-4E55-8FFB-6221FD17C43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FD9D4B63-2A62-4633-8212-17F5C4E49EDF}"/>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3F367762-CC44-420A-BE1E-778D1A39018E}"/>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1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1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100-00000D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14" name="fram" descr="Länk till nästa flik">
          <a:hlinkClick xmlns:r="http://schemas.openxmlformats.org/officeDocument/2006/relationships" r:id="rId2" tooltip="Framåt"/>
          <a:extLst>
            <a:ext uri="{FF2B5EF4-FFF2-40B4-BE49-F238E27FC236}">
              <a16:creationId xmlns:a16="http://schemas.microsoft.com/office/drawing/2014/main" id="{00000000-0008-0000-0100-00000E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F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0F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0</xdr:colOff>
      <xdr:row>2</xdr:row>
      <xdr:rowOff>61912</xdr:rowOff>
    </xdr:from>
    <xdr:to>
      <xdr:col>4</xdr:col>
      <xdr:colOff>1348200</xdr:colOff>
      <xdr:row>21</xdr:row>
      <xdr:rowOff>42412</xdr:rowOff>
    </xdr:to>
    <xdr:graphicFrame macro="">
      <xdr:nvGraphicFramePr>
        <xdr:cNvPr id="6" name="Diagram 5" descr="Diagram besök och distanskontakter per vårdområde 2020, de flesta besöken sker i primärvården följt av somatisk vård. &#10;-Mottagningsbesök (och hembesök) Primärvård: 32 031 883, Specialiserad psykiatrisk vård: 4 583 802, Specialiserad somatisk vård: 16 943 119, Övrig hälso- och sjukvård*: 804 042, &#10;-mottagningsbesök; därav dagsjukvård, Specialiserad psykiatrisk vård: 67 033, Specialiserad somatisk vård: 2 148 498, &#10;- Hemsjukvårdsbesök, Primärvård: 3 685 291, Specialiserad psykiatrisk vård: 8 319, Specialiserad somatisk vård: 762 653, &#10;- Distanskontakt, Primärvård: 18 762 371">
          <a:extLst>
            <a:ext uri="{FF2B5EF4-FFF2-40B4-BE49-F238E27FC236}">
              <a16:creationId xmlns:a16="http://schemas.microsoft.com/office/drawing/2014/main" id="{CC4EF368-EDF4-4E6D-8982-51BAFBD3E2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1.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8A314FA2-568E-47BB-8B44-89BD4D893D40}"/>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EC092B08-8069-4F99-B10A-8A874F2D0830}"/>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0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10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0</xdr:colOff>
      <xdr:row>2</xdr:row>
      <xdr:rowOff>42862</xdr:rowOff>
    </xdr:from>
    <xdr:to>
      <xdr:col>5</xdr:col>
      <xdr:colOff>119475</xdr:colOff>
      <xdr:row>21</xdr:row>
      <xdr:rowOff>23362</xdr:rowOff>
    </xdr:to>
    <xdr:graphicFrame macro="">
      <xdr:nvGraphicFramePr>
        <xdr:cNvPr id="6" name="Diagram 5" descr="Besökstyper uppdelat på läkare och andra personalkategorier.&#10;Andra personalkategorier: Primärvård, 24 827 876, Specialiserad psykiatrisk vård, 3 605 578, Specialiserad somatisk vård, 6 870 298, Övrig hälso- och sjukvård*, 802 239&#10;Läkare: Primärvård, 10 889 298, Specialiserad psykiatrisk vård, 986 543, Specialiserad somatisk vård, 10 835 474, Övrig hälso- och sjukvård*, 1 804&#10;">
          <a:extLst>
            <a:ext uri="{FF2B5EF4-FFF2-40B4-BE49-F238E27FC236}">
              <a16:creationId xmlns:a16="http://schemas.microsoft.com/office/drawing/2014/main" id="{30FE3108-9925-48AA-BEA0-F6D96987FDC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90527CEC-C998-4B33-AA59-E5B4741530A6}"/>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184E0A9D-354D-48F7-BCCC-ABE3A201DC85}"/>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0.00088</cdr:y>
    </cdr:from>
    <cdr:to>
      <cdr:x>1</cdr:x>
      <cdr:y>0.00088</cdr:y>
    </cdr:to>
    <cdr:cxnSp macro="">
      <cdr:nvCxnSpPr>
        <cdr:cNvPr id="4" name="Rak pilkoppling 3">
          <a:extLst xmlns:a="http://schemas.openxmlformats.org/drawingml/2006/main">
            <a:ext uri="{FF2B5EF4-FFF2-40B4-BE49-F238E27FC236}">
              <a16:creationId xmlns:a16="http://schemas.microsoft.com/office/drawing/2014/main" id="{0C21452C-E7C5-4C6A-BFFF-FBAB97406BD7}"/>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5" name="Rak pilkoppling 4">
          <a:extLst xmlns:a="http://schemas.openxmlformats.org/drawingml/2006/main">
            <a:ext uri="{FF2B5EF4-FFF2-40B4-BE49-F238E27FC236}">
              <a16:creationId xmlns:a16="http://schemas.microsoft.com/office/drawing/2014/main" id="{C870ACDC-2736-459F-B4CE-CDA8512EAD10}"/>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1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descr="Länk till nästa flik">
          <a:hlinkClick xmlns:r="http://schemas.openxmlformats.org/officeDocument/2006/relationships" r:id="rId2" tooltip="Framåt"/>
          <a:extLst>
            <a:ext uri="{FF2B5EF4-FFF2-40B4-BE49-F238E27FC236}">
              <a16:creationId xmlns:a16="http://schemas.microsoft.com/office/drawing/2014/main" id="{00000000-0008-0000-1100-000005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0</xdr:colOff>
      <xdr:row>2</xdr:row>
      <xdr:rowOff>23812</xdr:rowOff>
    </xdr:from>
    <xdr:to>
      <xdr:col>5</xdr:col>
      <xdr:colOff>490950</xdr:colOff>
      <xdr:row>21</xdr:row>
      <xdr:rowOff>4312</xdr:rowOff>
    </xdr:to>
    <xdr:graphicFrame macro="">
      <xdr:nvGraphicFramePr>
        <xdr:cNvPr id="6" name="Diagram 5" descr="Diagram: Besök per 1000 invånare, per region och verksamhetsområde.&#10;Totalsumma: &#10;Stockholm: 7 155 kr, &#10;Uppsala: 6 051 kr, &#10;Sörmland: 4 755 kr, &#10;Östergötland: 5 630 kr, &#10;Jönköping: 5 240 kr, &#10;Kronoberg: 4 440 kr, &#10;Kalmar: 4 841 kr, &#10;Gotland: 5 727 kr, &#10;Blekinge: 5 079 kr, &#10;Skåne: 5 979 kr, &#10;Halland: 5 897 kr, &#10;Västra Götaland: 5 018 kr, &#10;Värmland: 4 340 kr, &#10;Örebro: 4 907 kr, &#10;Västmanland: 4 762 kr, &#10;Dalarna: 4 828 kr, &#10;Gävleborg: 4 600 kr, &#10;Västernorrland: 4 711 kr, &#10;Jämtland Härjedalen: 4 962 kr, &#10;Västerbotten: 5 089 kr, &#10;Norrbotten: 4 802 kr, &#10;Riket: 5 667 kr.">
          <a:extLst>
            <a:ext uri="{FF2B5EF4-FFF2-40B4-BE49-F238E27FC236}">
              <a16:creationId xmlns:a16="http://schemas.microsoft.com/office/drawing/2014/main" id="{AF5FA6C1-6DDE-4132-947E-F98F5F350DD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60D46C39-7CA6-4958-9F78-5F61A26F3E26}"/>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C56698BA-E314-45EC-A9CF-C9A9501A6B0B}"/>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3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13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33337</xdr:colOff>
      <xdr:row>3</xdr:row>
      <xdr:rowOff>33337</xdr:rowOff>
    </xdr:from>
    <xdr:to>
      <xdr:col>7</xdr:col>
      <xdr:colOff>114712</xdr:colOff>
      <xdr:row>22</xdr:row>
      <xdr:rowOff>13837</xdr:rowOff>
    </xdr:to>
    <xdr:graphicFrame macro="">
      <xdr:nvGraphicFramePr>
        <xdr:cNvPr id="8" name="Diagram 7" descr="Diagram: besöksutveckling perioden 2006 till 2020, uppdelat på läkare och andra yrkeskategorier.&#10;år 2006 Läkare: 25 733 564. Annan personal än läkare: 34 060 601. &#10;år 2007 Läkare: 25 937 979. Annan personal än läkare: 34 704 665. &#10;år 2008 Läkare: 26 309 399. Annan personal än läkare: 35 379 314. &#10;år 2009 Läkare: 26 898 638. Annan personal än läkare: 36 292 164. &#10;år 2010 Läkare: 27 405 476. Annan personal än läkare: 36 401 487. &#10;år 2011 Läkare: 28 011 051. Annan personal än läkare: 37 162 272. &#10;år 2012 Läkare: 28 071 721. Annan personal än läkare: 37 719 263. &#10;år 2013 Läkare: 28 210 038. Annan personal än läkare: 37 767 384. &#10;år 2014 Läkare: 28 392 807. Annan personal än läkare: 38 667 145. &#10;år 2015 Läkare: 28 313 870. Annan personal än läkare: 39 877 139. &#10;år 2016 Läkare: 28 342 506. Annan personal än läkare: 40 593 424. &#10;år 2017 Läkare: 27 903 782. Annan personal än läkare: 41 025 025. &#10;år 2018 Läkare: 27 010 002. Annan personal än läkare: 41 616 375. &#10;år 2019 Läkare: 27 203 244. Annan personal än läkare: 42 634 834. &#10;år 2020 Läkare: 22 713 119. Annan personal än läkare: 36 105 991. ">
          <a:extLst>
            <a:ext uri="{FF2B5EF4-FFF2-40B4-BE49-F238E27FC236}">
              <a16:creationId xmlns:a16="http://schemas.microsoft.com/office/drawing/2014/main" id="{3B3A3819-B911-4EF3-9139-F63FB0583D8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3AC4D162-80E8-44DA-B683-25D0D7DC693C}"/>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FA327504-2854-4B27-84B8-42552CEC7682}"/>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2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6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6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7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7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8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18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561975</xdr:colOff>
      <xdr:row>3</xdr:row>
      <xdr:rowOff>80962</xdr:rowOff>
    </xdr:from>
    <xdr:to>
      <xdr:col>7</xdr:col>
      <xdr:colOff>538575</xdr:colOff>
      <xdr:row>22</xdr:row>
      <xdr:rowOff>61462</xdr:rowOff>
    </xdr:to>
    <xdr:graphicFrame macro="">
      <xdr:nvGraphicFramePr>
        <xdr:cNvPr id="5" name="Diagram 4" descr="Diagram: Nettokostnad per invånare för primärvården uppdelat per region 2020: Stockholm år 2019: 5 086 kr, år 2020: 5 131 kr, &#10;Uppsala år 2019: 4 204 kr, år 2020: 4 920 kr, &#10;Sörmland år 2019: 5 310 kr, år 2020: 4 679 kr, &#10;Östergötland år 2019: 4 328 kr, år 2020: 4 495 kr, &#10;Jönköping år 2019: 4 530 kr, år 2020: 4 648 kr, &#10;Kronoberg år 2019: 4 462 kr, år 2020: 4 296 kr, &#10;Kalmar år 2019: 5 048 kr, år 2020: 5 386 kr, &#10;Gotland år 2019: 4 289 kr, år 2020: 4 541 kr, &#10;Blekinge år 2019: 4 755 kr, år 2020: 4 980 kr, &#10;Skåne år 2019: 4 278 kr, år 2020: 4 411 kr, &#10;Halland år 2019: 4 547 kr, år 2020: 4 680 kr, &#10;Västra Götaland år 2019: 5 109 kr, år 2020: 5 406 kr, &#10;Värmland år 2019: 4 582 kr, år 2020: 4 645 kr, &#10;Örebro år 2019: 4 803 kr, år 2020: 4 548 kr, &#10;Västmanland år 2019: 4 720 kr, år 2020: 4 702 kr, &#10;Dalarna år 2019: 4 881 kr, år 2020: 4 614 kr, &#10;Gävleborg år 2019: 5 247 kr, år 2020: 5 652 kr, &#10;Västernorrland år 2019: 4 536 kr, år 2020: 4 254 kr, &#10;Jämtland Härjedalen år 2019: 5 154 kr, år 2020: 5 310 kr, &#10;Västerbotten år 2019: 4 703 kr, år 2020: 4 574 kr, &#10;Norrbotten år 2019: 5 362 kr, år 2020: 5 112 kr, &#10;Riket år 2019: 4 813 kr, år 2020: 4 908 kr.&#10;">
          <a:extLst>
            <a:ext uri="{FF2B5EF4-FFF2-40B4-BE49-F238E27FC236}">
              <a16:creationId xmlns:a16="http://schemas.microsoft.com/office/drawing/2014/main" id="{B89E73FA-15A5-4FBD-ABF8-4A2DE7C9F0A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4.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85157F1F-A328-4153-9EC6-D1DAD1111620}"/>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BC7F39B9-4657-49C3-AFFD-26597B905647}"/>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3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9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9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A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A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B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B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C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C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3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D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D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3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3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1F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1F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0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0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1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1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2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22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0</xdr:colOff>
      <xdr:row>2</xdr:row>
      <xdr:rowOff>71437</xdr:rowOff>
    </xdr:from>
    <xdr:to>
      <xdr:col>7</xdr:col>
      <xdr:colOff>386175</xdr:colOff>
      <xdr:row>21</xdr:row>
      <xdr:rowOff>51937</xdr:rowOff>
    </xdr:to>
    <xdr:graphicFrame macro="">
      <xdr:nvGraphicFramePr>
        <xdr:cNvPr id="5" name="Diagram 4" descr="Diagram: Antal vårdcentraler uppdelat på privat och offentlig regi, 2019 och 2020. Offentlig regi: år 2019: 644, år 2020: 655&#10;Privat regi: år 2019: 496, år 2020: 515&#10;&#10;">
          <a:extLst>
            <a:ext uri="{FF2B5EF4-FFF2-40B4-BE49-F238E27FC236}">
              <a16:creationId xmlns:a16="http://schemas.microsoft.com/office/drawing/2014/main" id="{A4375D1D-59EE-4AB1-8A10-C84170B6C97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166687</xdr:colOff>
      <xdr:row>2</xdr:row>
      <xdr:rowOff>71437</xdr:rowOff>
    </xdr:from>
    <xdr:to>
      <xdr:col>15</xdr:col>
      <xdr:colOff>219487</xdr:colOff>
      <xdr:row>21</xdr:row>
      <xdr:rowOff>51937</xdr:rowOff>
    </xdr:to>
    <xdr:graphicFrame macro="">
      <xdr:nvGraphicFramePr>
        <xdr:cNvPr id="6" name="Diagram 5" descr="Diagram: Andel vårdcentraler i privat regi, 2006 till 2020. år 2006: 26 %, år 2007: 26 %, år 2008: 30 %, år 2009: 34 %, år 2010: 40 %, år 2011: 42 %, år 2012: 41 %, år 2013: 41 %, år 2014: 41 %, år 2015: 42 %, år 2016: 42 %, år 2017: 43 %, år 2018: 43 %, år 2019: 44 %, år 2020: 44 %&#10;&#10;">
          <a:extLst>
            <a:ext uri="{FF2B5EF4-FFF2-40B4-BE49-F238E27FC236}">
              <a16:creationId xmlns:a16="http://schemas.microsoft.com/office/drawing/2014/main" id="{1C8D2DE8-4986-45C0-9442-D4AB4B10ADF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5.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277D8C42-AF16-4CCD-AF81-62A3C168C175}"/>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D14F0BB5-1AD5-4885-838F-6211A1805367}"/>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6.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BADFF048-52B5-403F-B294-D4AD08613629}"/>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61388304-58B8-48D5-85DA-0AC91674EE7D}"/>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4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3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3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4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6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26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14287</xdr:colOff>
      <xdr:row>3</xdr:row>
      <xdr:rowOff>71437</xdr:rowOff>
    </xdr:from>
    <xdr:to>
      <xdr:col>7</xdr:col>
      <xdr:colOff>600487</xdr:colOff>
      <xdr:row>22</xdr:row>
      <xdr:rowOff>9525</xdr:rowOff>
    </xdr:to>
    <xdr:graphicFrame macro="">
      <xdr:nvGraphicFramePr>
        <xdr:cNvPr id="5" name="Diagram 4" descr="Diagram: Nettokostnader per invånare för den somatiska specialistvården 2019 och 2020, per region. &#10;Stockholm 2019: 16 451 kr, 2020: 16 002 kr, Uppsala 2019: 17 268 kr, 2020: 16 239 kr, Sörmland 2019: 17 880 kr, 2020: 16 834 kr, Östergötland 2019: 16 582 kr, 2020: 16 428 kr, Jönköping 2019: 15 755 kr, 2020: 15 942 kr, Kronoberg 2019: 17 506 kr, 2020: 17 275 kr, Kalmar 2019: 17 307 kr, 2020: 17 471 kr, Gotland 2019: 20 574 kr, 2020: 21 555 kr, Blekinge 2019: 19 198 kr, 2020: 19 758 kr, Skåne 2019: 16 518 kr, 2020: 17 079 kr, Halland 2019: 16 044 kr, 2020: 15 681 kr, Västra Götaland 2019: 14 108 kr, 2020: 13 749 kr, Värmland 2019: 17 110 kr, 2020: 17 042 kr, Örebro 2019: 16 837 kr, 2020: 16 542 kr, Västmanland 2019: 16 948 kr, 2020: 16 017 kr, Dalarna 2019: 16 753 kr, 2020: 16 318 kr, Gävleborg 2019: 18 547 kr, 2020: 18 003 kr, Västernorrland 2019: 19 923 kr, 2020: 20 687 kr, Jämtland Härjedalen 2019: 17 583 kr, 2020: 16 585 kr, Västerbotten 2019: 17 761 kr, 2020: 17 222 kr, Norrbotten 2019: 17 857 kr, 2020: 16 934 kr, Riket 2019: 16 490 kr, 2020: 16 240 kr.&#10;">
          <a:extLst>
            <a:ext uri="{FF2B5EF4-FFF2-40B4-BE49-F238E27FC236}">
              <a16:creationId xmlns:a16="http://schemas.microsoft.com/office/drawing/2014/main" id="{4263A129-12A4-47BA-9680-9F45875CF96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1.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1092278D-583B-4BCF-B676-4FEBA0F0FB73}"/>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A81EF304-C7C9-4A51-BB26-82D849EF6B80}"/>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7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7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8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8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9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9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A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A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B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B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C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C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5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D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2D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33337</xdr:colOff>
      <xdr:row>3</xdr:row>
      <xdr:rowOff>80962</xdr:rowOff>
    </xdr:from>
    <xdr:to>
      <xdr:col>8</xdr:col>
      <xdr:colOff>9937</xdr:colOff>
      <xdr:row>22</xdr:row>
      <xdr:rowOff>61462</xdr:rowOff>
    </xdr:to>
    <xdr:graphicFrame macro="">
      <xdr:nvGraphicFramePr>
        <xdr:cNvPr id="5" name="Diagram 4" descr="Diagram: Nettokostnad per invånare för den specialiserade psykiatriska vården 2019 och 2020 per region. Stockholm 2019: 3 028 kr, 2020: 2 953 kr, Uppsala 2019: 1 342 kr, 2020: 2 356 kr, Sörmland 2019: 2 416 kr, 2020: 2 351 kr, Östergötland 2019: 2 283 kr, 2020: 2 612 kr, Jönköping 2019: 2 380 kr, 2020: 2 502 kr, Kronoberg 2019: 2 636 kr, 2020: 2 546 kr, Kalmar 2019: 2 245 kr, 2020: 2 321 kr, Gotland 2019: 2 899 kr, 2020: 3 193 kr, Blekinge 2019: 2 840 kr, 2020: 2 876 kr, Skåne 2019: 2 280 kr, 2020: 2 496 kr, Halland 2019: 1 991 kr, 2020: 1 963 kr, Västra Götaland 2019: 2 342 kr, 2020: 2 219 kr, Värmland 2019: 2 553 kr, 2020: 2 453 kr, Örebro 2019: 2 562 kr, 2020: 2 536 kr, Västmanland 2019: 2 559 kr, 2020: 2 490 kr, Dalarna 2019: 2 407 kr, 2020: 2 344 kr, Gävleborg 2019: 2 443 kr, 2020: 2 323 kr, Västernorrland 2019: 2 462 kr, 2020: 2 541 kr, Jämtland Härjedalen 2019: 2 399 kr, 2020: 2 522 kr, Västerbotten 2019: 2 713 kr, 2020: 2 602 kr, Norrbotten 2019: 2 355 kr, 2020: 2 336 kr, Riket 2019: 2 495 kr, 2020: 2 532 kr.&#10;">
          <a:extLst>
            <a:ext uri="{FF2B5EF4-FFF2-40B4-BE49-F238E27FC236}">
              <a16:creationId xmlns:a16="http://schemas.microsoft.com/office/drawing/2014/main" id="{ECCFFC39-48E4-4761-AC02-9681C27159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59.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0CBCF67B-5E60-4B90-8B1D-EDADFD4A5B58}"/>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6DE9F29F-CBE0-46B1-A755-E9302A3B9AFA}"/>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2F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2F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0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0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1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1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3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3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28575</xdr:colOff>
      <xdr:row>3</xdr:row>
      <xdr:rowOff>109537</xdr:rowOff>
    </xdr:from>
    <xdr:to>
      <xdr:col>8</xdr:col>
      <xdr:colOff>5175</xdr:colOff>
      <xdr:row>22</xdr:row>
      <xdr:rowOff>90037</xdr:rowOff>
    </xdr:to>
    <xdr:graphicFrame macro="">
      <xdr:nvGraphicFramePr>
        <xdr:cNvPr id="5" name="Diagram 4" descr="Nettokostnad per invånare för tandvården 2019 och 2020 per region. Stockholm 2019: 522 kr, 2020: 453 kr, Uppsala 2019: 571 kr, 2020: 623 kr, Sörmland 2019: 739 kr, 2020: 762 kr, Östergötland 2019: 705 kr, 2020: 787 kr, Jönköping 2019: 753 kr, 2020: 781 kr, Kronoberg 2019: 973 kr, 2020: 979 kr, Kalmar 2019: 742 kr, 2020: 813 kr, Gotland 2019: 670 kr, 2020: 732 kr, Blekinge 2019: 1 065 kr, 2020: 1 310 kr, Skåne 2019: 656 kr, 2020: 715 kr, Halland 2019: 730 kr, 2020: 720 kr, Västra Götaland 2019: 716 kr, 2020: 630 kr, Värmland 2019: 811 kr, 2020: 756 kr, Örebro 2019: 869 kr, 2020: 851 kr, Västmanland 2019: 779 kr, 2020: 805 kr, Dalarna 2019: 766 kr, 2020: 938 kr, Gävleborg 2019: 685 kr, 2020: 633 kr, Västernorrland 2019: 746 kr, 2020: 748 kr, Jämtland Härjedalen 2019: 780 kr, 2020: 775 kr, Västerbotten 2019: 736 kr, 2020: 800 kr, Norrbotten 2019: 888 kr, 2020: 881 kr, Riket 2019: 686 kr, 2020: 680 kr.&#10;">
          <a:extLst>
            <a:ext uri="{FF2B5EF4-FFF2-40B4-BE49-F238E27FC236}">
              <a16:creationId xmlns:a16="http://schemas.microsoft.com/office/drawing/2014/main" id="{6AC7C4E2-C14D-443B-A0EE-EC9E6FF9A09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223837</xdr:colOff>
      <xdr:row>3</xdr:row>
      <xdr:rowOff>42862</xdr:rowOff>
    </xdr:from>
    <xdr:to>
      <xdr:col>16</xdr:col>
      <xdr:colOff>276637</xdr:colOff>
      <xdr:row>22</xdr:row>
      <xdr:rowOff>23362</xdr:rowOff>
    </xdr:to>
    <xdr:graphicFrame macro="">
      <xdr:nvGraphicFramePr>
        <xdr:cNvPr id="8" name="Diagram 7" descr="Nettokostnad för tandvården per invånare, uppdelat på verksamhet år 2020: &#10;Stockholm - Allmäntandvård barn och ungdomar: 238, Allmäntandvård vuxna: 0, Regionernas tandvårdsstöd: 86, Specialisttandvård: 130&#10;Uppsala - Allmäntandvård barn och ungdomar: 399, Allmäntandvård vuxna: 18, Regionernas tandvårdsstöd: 131, Specialisttandvård: 75&#10;Sörmland - Allmäntandvård barn och ungdomar: 271, Allmäntandvård vuxna: 33, Regionernas tandvårdsstöd: 90, Specialisttandvård: 367&#10;Östergötland - Allmäntandvård barn och ungdomar: 360, Allmäntandvård vuxna: 18, Regionernas tandvårdsstöd: 153, Specialisttandvård: 256&#10;Jönköping - Allmäntandvård barn och ungdomar: 408, Allmäntandvård vuxna: -8, Regionernas tandvårdsstöd: 67, Specialisttandvård: 314&#10;Kronoberg - Allmäntandvård barn och ungdomar: 455, Allmäntandvård vuxna: 282, Regionernas tandvårdsstöd: 143, Specialisttandvård: 99&#10;Kalmar - Allmäntandvård barn och ungdomar: 276, Allmäntandvård vuxna: 98, Regionernas tandvårdsstöd: 89, Specialisttandvård: 350&#10;Blekinge - Allmäntandvård barn och ungdomar: 549, Allmäntandvård vuxna: 205, Regionernas tandvårdsstöd: 90, Specialisttandvård: 466&#10;Skåne - Allmäntandvård barn och ungdomar: 398, Allmäntandvård vuxna: 30, Regionernas tandvårdsstöd: 104, Specialisttandvård: 182&#10;Halland - Allmäntandvård barn och ungdomar: 360, Allmäntandvård vuxna: 53, Regionernas tandvårdsstöd: 89, Specialisttandvård: 217&#10;Västra Götaland - Allmäntandvård barn och ungdomar: 292, Allmäntandvård vuxna: 78, Regionernas tandvårdsstöd: 80, Specialisttandvård: 215&#10;Värmland - Allmäntandvård barn och ungdomar: 120, Allmäntandvård vuxna: 322, Regionernas tandvårdsstöd: 64, Specialisttandvård: 251&#10;Örebro - Allmäntandvård barn och ungdomar: 468, Allmäntandvård vuxna: 88, Regionernas tandvårdsstöd: 56, Specialisttandvård: 239&#10;Västmanland - Allmäntandvård barn och ungdomar: 379, Allmäntandvård vuxna: 18, Regionernas tandvårdsstöd: 83, Specialisttandvård: 325&#10;Dalarna - Allmäntandvård barn och ungdomar: 503, Allmäntandvård vuxna: 60, Regionernas tandvårdsstöd: 146, Specialisttandvård: 229&#10;Gävleborg - Allmäntandvård barn och ungdomar: 250, Allmäntandvård vuxna: 35, Regionernas tandvårdsstöd: 104, Specialisttandvård: 243&#10;Västernorrland - Allmäntandvård barn och ungdomar: 413, Allmäntandvård vuxna: 4, Regionernas tandvårdsstöd: 61, Specialisttandvård: 270&#10;Jämtland Härjedalen - Allmäntandvård barn och ungdomar: 427, Allmäntandvård vuxna: 15, Regionernas tandvårdsstöd: 82, Specialisttandvård: 252&#10;Västerbotten - Allmäntandvård barn och ungdomar: 376, Allmäntandvård vuxna: 69, Regionernas tandvårdsstöd: 90, Specialisttandvård: 265&#10;Norrbotten - Allmäntandvård barn och ungdomar: 445, Allmäntandvård vuxna: 224, Regionernas tandvårdsstöd: 112, Specialisttandvård: 100&#10;Riket - Allmäntandvård barn och ungdomar: 331, Allmäntandvård vuxna: 54, Regionernas tandvårdsstöd: 94, Specialisttandvård: 206&#10;">
          <a:extLst>
            <a:ext uri="{FF2B5EF4-FFF2-40B4-BE49-F238E27FC236}">
              <a16:creationId xmlns:a16="http://schemas.microsoft.com/office/drawing/2014/main" id="{DA1E606E-9570-442A-9A26-EFB5648C591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6.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81E18E48-5F0C-428C-A70B-4190B4060370}"/>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4F01EC47-6E88-4B12-B89E-C71D96B6B3FF}"/>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6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6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6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6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06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7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7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1.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8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8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0</xdr:colOff>
      <xdr:row>3</xdr:row>
      <xdr:rowOff>4762</xdr:rowOff>
    </xdr:from>
    <xdr:to>
      <xdr:col>7</xdr:col>
      <xdr:colOff>586200</xdr:colOff>
      <xdr:row>21</xdr:row>
      <xdr:rowOff>175762</xdr:rowOff>
    </xdr:to>
    <xdr:graphicFrame macro="">
      <xdr:nvGraphicFramePr>
        <xdr:cNvPr id="5" name="Diagram 4" descr="Diagram: Nettokostnader per invånare för övrig hälso- och sjukvård, uppdelat per region. Stockholm 2019: 2 318 kr, 2020: 2 045 kr, Uppsala 2019: 2 963 kr, 2020: 1 733 kr, Sörmland 2019: 1 449 kr, 2020: 1 637 kr, Östergötland 2019: 2 076 kr, 2020: 2 035 kr, Jönköping 2019: 1 805 kr, 2020: 1 898 kr, Kronoberg 2019: 1 698 kr, 2020: 1 661 kr, Kalmar 2019: 2 237 kr, 2020: 2 154 kr, Gotland 2019: 3 217 kr, 2020: 2 961 kr, Blekinge 2019: 1 916 kr, 2020: 1 942 kr, Skåne 2019: 1 789 kr, 2020: 1 758 kr, Halland 2019: 2 072 kr, 2020: 2 165 kr, Västra Götaland 2019: 2 944 kr, 2020: 2 056 kr, Värmland 2019: 2 588 kr, 2020: 2 623 kr, Örebro 2019: 2 451 kr, 2020: 2 339 kr, Västmanland 2019: 2 121 kr, 2020: 2 389 kr, Dalarna 2019: 2 876 kr, 2020: 2 904 kr, Gävleborg 2019: 1 855 kr, 2020: 1 955 kr, Västernorrland 2019: 2 101 kr, 2020: 2 229 kr, Jämtland Härjedalen 2019: 2 412 kr, 2020: 2 347 kr, Västerbotten 2019: 2 469 kr, 2020: 2 246 kr, Norrbotten 2019: 2 871 kr, 2020: 2 868 kr, Riket 2019: 2 321 kr, 2020: 2 070 kr.">
          <a:extLst>
            <a:ext uri="{FF2B5EF4-FFF2-40B4-BE49-F238E27FC236}">
              <a16:creationId xmlns:a16="http://schemas.microsoft.com/office/drawing/2014/main" id="{74CDB3B8-1FD5-4022-894C-D1C75B42D1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2.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AEE7D6E5-5EEE-485C-A0EA-C3F3270D1069}"/>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E8ABDC28-65AF-429E-AE66-D58B97295E4B}"/>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3.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9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9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A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A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19050</xdr:colOff>
      <xdr:row>3</xdr:row>
      <xdr:rowOff>23812</xdr:rowOff>
    </xdr:from>
    <xdr:to>
      <xdr:col>7</xdr:col>
      <xdr:colOff>605250</xdr:colOff>
      <xdr:row>22</xdr:row>
      <xdr:rowOff>4312</xdr:rowOff>
    </xdr:to>
    <xdr:graphicFrame macro="">
      <xdr:nvGraphicFramePr>
        <xdr:cNvPr id="5" name="Diagram 4" descr="Kostnad per invånare för läkemedel inom förmånen 2019 och 2020 per region. Stockholm 2019: 2 130 kr, 2020: 2 597 kr, Uppsala 2019: 3 023 kr, 2020: 2 945 kr, Sörmland 2019: 2 531 kr, 2020: 2 809 kr, Östergötland 2019: 2 225 kr, 2020: 2 528 kr, Jönköping 2019: 2 538 kr, 2020: 2 763 kr, Kronoberg 2019: 2 765 kr, 2020: 2 601 kr, Kalmar 2019: 2 587 kr, 2020: 2 772 kr, Gotland 2019: 3 301 kr, 2020: 3 493 kr, Blekinge 2019: 2 719 kr, 2020: 2 930 kr, Skåne 2019: 2 428 kr, 2020: 2 484 kr, Halland 2019: 2 939 kr, 2020: 3 138 kr, Västra Götaland 2019: 2 131 kr, 2020: 2 430 kr, Värmland 2019: 2 758 kr, 2020: 2 991 kr, Örebro 2019: 2 418 kr, 2020: 2 601 kr, Västmanland 2019: 2 621 kr, 2020: 2 854 kr, Dalarna 2019: 2 601 kr, 2020: 2 843 kr, Gävleborg 2019: 2 558 kr, 2020: 2 810 kr, Västernorrland 2019: 2 682 kr, 2020: 3 095 kr, Jämtland Härjedalen 2019: 2 611 kr, 2020: 2 801 kr, Västerbotten 2019: 2 429 kr, 2020: 2 655 kr, Norrbotten 2019: 2 835 kr, 2020: 2 989 kr, Riket 2019: 2 407 kr, 2020: 2 664 kr.">
          <a:extLst>
            <a:ext uri="{FF2B5EF4-FFF2-40B4-BE49-F238E27FC236}">
              <a16:creationId xmlns:a16="http://schemas.microsoft.com/office/drawing/2014/main" id="{419F9A93-02A0-4714-BBF4-B0CE43048C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5.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65577F88-B534-4858-9AFC-6861AFCC6D7F}"/>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F1656DF0-857E-4D89-B5EC-48AA2FB13F66}"/>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B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3B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47625</xdr:colOff>
      <xdr:row>2</xdr:row>
      <xdr:rowOff>80962</xdr:rowOff>
    </xdr:from>
    <xdr:to>
      <xdr:col>8</xdr:col>
      <xdr:colOff>24225</xdr:colOff>
      <xdr:row>21</xdr:row>
      <xdr:rowOff>61462</xdr:rowOff>
    </xdr:to>
    <xdr:graphicFrame macro="">
      <xdr:nvGraphicFramePr>
        <xdr:cNvPr id="8" name="Diagram 7" descr="Diagram: Kostnader för rekvisitionsläkemedel per invånare för 2019 och 2020 per region. Stockholm 2019: 570 kr, 2020: 666 kr, Uppsala 2019: 1 306 kr, 2020: 1 107 kr, Sörmland 2019: 840 kr, 2020: 868 kr, Östergötland 2019: 1 333 kr, 2020: 1 342 kr, Jönköping 2019: 787 kr, 2020: 826 kr, Kronoberg 2019: 844 kr, 2020: 1 058 kr, Kalmar 2019: 929 kr, 2020: 890 kr, Gotland 2019: 955 kr, 2020: 1 214 kr, Blekinge 2019: 980 kr, 2020: 1 004 kr, Skåne 2019: 1 082 kr, 2020: 1 072 kr, Halland 2019: 985 kr, 2020: 1 032 kr, Västra Götaland 2019: 893 kr, 2020: 894 kr, Värmland 2019: 843 kr, 2020: 908 kr, Örebro 2019: 988 kr, 2020: 1 011 kr, Västmanland 2019: 997 kr, 2020: 1 007 kr, Dalarna 2019: 934 kr, 2020: 943 kr, Gävleborg 2019: 880 kr, 2020: 943 kr, Västernorrland 2019: 1 007 kr, 2020: 987 kr, Jämtland Härjedalen 2019: 829 kr, 2020: 907 kr, Västerbotten 2019: 1 158 kr, 2020: 1 043 kr, Norrbotten 2019: 1 128 kr, 2020: 1 134 kr, Riket 2019: 898 kr, 2020: 923 kr.">
          <a:extLst>
            <a:ext uri="{FF2B5EF4-FFF2-40B4-BE49-F238E27FC236}">
              <a16:creationId xmlns:a16="http://schemas.microsoft.com/office/drawing/2014/main" id="{D6B9CBB7-9FB1-46B8-8B19-BFD0809F10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7.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B354A7FE-225E-4699-93B0-7EB432B9C572}"/>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CA2B59C5-D66D-47E9-8A15-C6C946C0A2AC}"/>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7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C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C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7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D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D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504825</xdr:colOff>
      <xdr:row>2</xdr:row>
      <xdr:rowOff>133350</xdr:rowOff>
    </xdr:from>
    <xdr:to>
      <xdr:col>12</xdr:col>
      <xdr:colOff>521521</xdr:colOff>
      <xdr:row>24</xdr:row>
      <xdr:rowOff>60785</xdr:rowOff>
    </xdr:to>
    <xdr:sp macro="" textlink="">
      <xdr:nvSpPr>
        <xdr:cNvPr id="2" name="textruta 8">
          <a:extLst>
            <a:ext uri="{FF2B5EF4-FFF2-40B4-BE49-F238E27FC236}">
              <a16:creationId xmlns:a16="http://schemas.microsoft.com/office/drawing/2014/main" id="{00000000-0008-0000-0700-000002000000}"/>
            </a:ext>
          </a:extLst>
        </xdr:cNvPr>
        <xdr:cNvSpPr txBox="1"/>
      </xdr:nvSpPr>
      <xdr:spPr>
        <a:xfrm>
          <a:off x="10991850" y="771525"/>
          <a:ext cx="2455096" cy="4118435"/>
        </a:xfrm>
        <a:prstGeom prst="rect">
          <a:avLst/>
        </a:prstGeom>
        <a:noFill/>
      </xdr:spPr>
      <xdr:txBody>
        <a:bodyPr wrap="square" rtlCol="0">
          <a:spAutoFit/>
        </a:bodyPr>
        <a:lstStyle>
          <a:defPPr>
            <a:defRPr lang="sv-SE"/>
          </a:defPPr>
          <a:lvl1pPr marL="0" algn="l" defTabSz="914400" rtl="0" eaLnBrk="1" latinLnBrk="0" hangingPunct="1">
            <a:defRPr sz="1800" kern="1200">
              <a:solidFill>
                <a:sysClr val="windowText" lastClr="000000"/>
              </a:solidFill>
              <a:latin typeface="Arial"/>
            </a:defRPr>
          </a:lvl1pPr>
          <a:lvl2pPr marL="457200" algn="l" defTabSz="914400" rtl="0" eaLnBrk="1" latinLnBrk="0" hangingPunct="1">
            <a:defRPr sz="1800" kern="1200">
              <a:solidFill>
                <a:sysClr val="windowText" lastClr="000000"/>
              </a:solidFill>
              <a:latin typeface="Arial"/>
            </a:defRPr>
          </a:lvl2pPr>
          <a:lvl3pPr marL="914400" algn="l" defTabSz="914400" rtl="0" eaLnBrk="1" latinLnBrk="0" hangingPunct="1">
            <a:defRPr sz="1800" kern="1200">
              <a:solidFill>
                <a:sysClr val="windowText" lastClr="000000"/>
              </a:solidFill>
              <a:latin typeface="Arial"/>
            </a:defRPr>
          </a:lvl3pPr>
          <a:lvl4pPr marL="1371600" algn="l" defTabSz="914400" rtl="0" eaLnBrk="1" latinLnBrk="0" hangingPunct="1">
            <a:defRPr sz="1800" kern="1200">
              <a:solidFill>
                <a:sysClr val="windowText" lastClr="000000"/>
              </a:solidFill>
              <a:latin typeface="Arial"/>
            </a:defRPr>
          </a:lvl4pPr>
          <a:lvl5pPr marL="1828800" algn="l" defTabSz="914400" rtl="0" eaLnBrk="1" latinLnBrk="0" hangingPunct="1">
            <a:defRPr sz="1800" kern="1200">
              <a:solidFill>
                <a:sysClr val="windowText" lastClr="000000"/>
              </a:solidFill>
              <a:latin typeface="Arial"/>
            </a:defRPr>
          </a:lvl5pPr>
          <a:lvl6pPr marL="2286000" algn="l" defTabSz="914400" rtl="0" eaLnBrk="1" latinLnBrk="0" hangingPunct="1">
            <a:defRPr sz="1800" kern="1200">
              <a:solidFill>
                <a:sysClr val="windowText" lastClr="000000"/>
              </a:solidFill>
              <a:latin typeface="Arial"/>
            </a:defRPr>
          </a:lvl6pPr>
          <a:lvl7pPr marL="2743200" algn="l" defTabSz="914400" rtl="0" eaLnBrk="1" latinLnBrk="0" hangingPunct="1">
            <a:defRPr sz="1800" kern="1200">
              <a:solidFill>
                <a:sysClr val="windowText" lastClr="000000"/>
              </a:solidFill>
              <a:latin typeface="Arial"/>
            </a:defRPr>
          </a:lvl7pPr>
          <a:lvl8pPr marL="3200400" algn="l" defTabSz="914400" rtl="0" eaLnBrk="1" latinLnBrk="0" hangingPunct="1">
            <a:defRPr sz="1800" kern="1200">
              <a:solidFill>
                <a:sysClr val="windowText" lastClr="000000"/>
              </a:solidFill>
              <a:latin typeface="Arial"/>
            </a:defRPr>
          </a:lvl8pPr>
          <a:lvl9pPr marL="3657600" algn="l" defTabSz="914400" rtl="0" eaLnBrk="1" latinLnBrk="0" hangingPunct="1">
            <a:defRPr sz="1800" kern="1200">
              <a:solidFill>
                <a:sysClr val="windowText" lastClr="000000"/>
              </a:solidFill>
              <a:latin typeface="Arial"/>
            </a:defRPr>
          </a:lvl9pPr>
        </a:lstStyle>
        <a:p>
          <a:r>
            <a:rPr lang="sv-SE" sz="1000"/>
            <a:t>Nettokostnad är bruttokostnad minus bruttointäkt. </a:t>
          </a:r>
        </a:p>
        <a:p>
          <a:endParaRPr lang="sv-SE" sz="1000"/>
        </a:p>
        <a:p>
          <a:r>
            <a:rPr lang="sv-SE" sz="1000"/>
            <a:t>Med interna kostnader avses fördelade kostnader från serviceverksamhet och interndebiterade kostnader inklusive internräntor. Externa kostnader är bruttokostnad exkl. interna kostnader.</a:t>
          </a:r>
        </a:p>
        <a:p>
          <a:endParaRPr lang="sv-SE" sz="1000"/>
        </a:p>
        <a:p>
          <a:r>
            <a:rPr lang="sv-SE" sz="1000"/>
            <a:t>Interna intäkter är intern-debiterade intäkter. Externa intäkter är bruttointäkter exkl. interna intäkter.</a:t>
          </a:r>
        </a:p>
        <a:p>
          <a:endParaRPr lang="sv-SE" sz="1000"/>
        </a:p>
        <a:p>
          <a:r>
            <a:rPr lang="sv-SE" sz="1000"/>
            <a:t>I jämförelsestörande poster ingår t.ex. större ombyggnationer, omställning till nära vård, realisationsvinster, kostnader till följd av brand och nedskrivning av vindkraftverk.</a:t>
          </a:r>
        </a:p>
        <a:p>
          <a:endParaRPr lang="sv-SE" sz="1000"/>
        </a:p>
        <a:p>
          <a:r>
            <a:rPr lang="sv-SE" sz="1000"/>
            <a:t>I posten Övrigt ingår pensionsutbetalningar och ränteintäkter.</a:t>
          </a:r>
        </a:p>
        <a:p>
          <a:endParaRPr lang="sv-SE" sz="1400"/>
        </a:p>
        <a:p>
          <a:endParaRPr lang="sv-SE" sz="1300"/>
        </a:p>
        <a:p>
          <a:endParaRPr lang="sv-SE"/>
        </a:p>
        <a:p>
          <a:endParaRPr lang="sv-SE"/>
        </a:p>
      </xdr:txBody>
    </xdr:sp>
    <xdr:clientData/>
  </xdr:twoCellAnchor>
  <xdr:twoCellAnchor>
    <xdr:from>
      <xdr:col>0</xdr:col>
      <xdr:colOff>1635125</xdr:colOff>
      <xdr:row>1</xdr:row>
      <xdr:rowOff>92074</xdr:rowOff>
    </xdr:from>
    <xdr:to>
      <xdr:col>0</xdr:col>
      <xdr:colOff>1835150</xdr:colOff>
      <xdr:row>2</xdr:row>
      <xdr:rowOff>81574</xdr:rowOff>
    </xdr:to>
    <xdr:sp macro="" textlink="">
      <xdr:nvSpPr>
        <xdr:cNvPr id="3"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700-000003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7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8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E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E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9525</xdr:colOff>
      <xdr:row>2</xdr:row>
      <xdr:rowOff>42862</xdr:rowOff>
    </xdr:from>
    <xdr:to>
      <xdr:col>3</xdr:col>
      <xdr:colOff>2662650</xdr:colOff>
      <xdr:row>21</xdr:row>
      <xdr:rowOff>23362</xdr:rowOff>
    </xdr:to>
    <xdr:graphicFrame macro="">
      <xdr:nvGraphicFramePr>
        <xdr:cNvPr id="5" name="Diagram 4" descr="Kostnader för regional utveckling, procent per område 2020. Allmän regional utveckling: 1 797 kr 5% &#10;Kultur: 3 955 kr 11% &#10;Politisk verksamhet: 290 kr 1% &#10;Trafik och infrastruktur: 28 207 kr 80% &#10;Utbildning: 1 029 kr 3% &#10;">
          <a:extLst>
            <a:ext uri="{FF2B5EF4-FFF2-40B4-BE49-F238E27FC236}">
              <a16:creationId xmlns:a16="http://schemas.microsoft.com/office/drawing/2014/main" id="{24D92BAB-8F0C-4B49-93D6-88E7E88277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1.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2BACC42F-C12A-4BA8-81AC-58AF3BEAC8C5}"/>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4BD9A6D8-ECCD-4E0B-BECE-46F38671A190}"/>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2.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3F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3F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2</xdr:col>
      <xdr:colOff>28575</xdr:colOff>
      <xdr:row>2</xdr:row>
      <xdr:rowOff>52387</xdr:rowOff>
    </xdr:from>
    <xdr:to>
      <xdr:col>7</xdr:col>
      <xdr:colOff>367125</xdr:colOff>
      <xdr:row>21</xdr:row>
      <xdr:rowOff>32887</xdr:rowOff>
    </xdr:to>
    <xdr:graphicFrame macro="">
      <xdr:nvGraphicFramePr>
        <xdr:cNvPr id="5" name="Diagram 4" descr="Diagram: Nettokostnad per invånare för regional utveckling, uppdelat på region och verksamhetsområde. Regional utveckling totalt: &#10;Stockholm: 4 679 kr &#10;Uppsala: 2 997 kr &#10;Sörmland: 1 951 kr &#10;Östergötland: 2 310 kr &#10;Jönköping: 3 355 kr &#10;Kronoberg: 2 764 kr &#10;Kalmar: 3 337 kr &#10;Blekinge: 2 706 kr &#10;Skåne: 2 907 kr &#10;Halland: 3 040 kr &#10;Västra Götaland: 4 598 kr &#10;Värmland: 2 870 kr &#10;Örebro: 2 968 kr &#10;Västmanland: 1 299 kr &#10;Dalarna: 3 101 kr &#10;Gävleborg: 2 779 kr &#10;Västernorrland: 1 329 kr &#10;Jämtland Härjedalen: 2 636 kr &#10;Västerbotten: 1 475 kr &#10;Norrbotten: 1 370 kr &#10;Riket: 3 399 kr &#10;">
          <a:extLst>
            <a:ext uri="{FF2B5EF4-FFF2-40B4-BE49-F238E27FC236}">
              <a16:creationId xmlns:a16="http://schemas.microsoft.com/office/drawing/2014/main" id="{81486F1D-F184-49AD-A394-E9CF951BB56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3.xml><?xml version="1.0" encoding="utf-8"?>
<c:userShapes xmlns:c="http://schemas.openxmlformats.org/drawingml/2006/chart">
  <cdr:relSizeAnchor xmlns:cdr="http://schemas.openxmlformats.org/drawingml/2006/chartDrawing">
    <cdr:from>
      <cdr:x>0.00193</cdr:x>
      <cdr:y>0.00088</cdr:y>
    </cdr:from>
    <cdr:to>
      <cdr:x>1</cdr:x>
      <cdr:y>0.00088</cdr:y>
    </cdr:to>
    <cdr:cxnSp macro="">
      <cdr:nvCxnSpPr>
        <cdr:cNvPr id="2" name="Rak pilkoppling 1">
          <a:extLst xmlns:a="http://schemas.openxmlformats.org/drawingml/2006/main">
            <a:ext uri="{FF2B5EF4-FFF2-40B4-BE49-F238E27FC236}">
              <a16:creationId xmlns:a16="http://schemas.microsoft.com/office/drawing/2014/main" id="{F9CDD7F0-8CC8-41C0-B39B-24BD26E4F83A}"/>
            </a:ext>
          </a:extLst>
        </cdr:cNvPr>
        <cdr:cNvCxnSpPr/>
      </cdr:nvCxnSpPr>
      <cdr:spPr>
        <a:xfrm xmlns:a="http://schemas.openxmlformats.org/drawingml/2006/main">
          <a:off x="8350" y="3175"/>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0.00193</cdr:x>
      <cdr:y>0.99483</cdr:y>
    </cdr:from>
    <cdr:to>
      <cdr:x>1</cdr:x>
      <cdr:y>0.99483</cdr:y>
    </cdr:to>
    <cdr:cxnSp macro="">
      <cdr:nvCxnSpPr>
        <cdr:cNvPr id="3" name="Rak pilkoppling 2">
          <a:extLst xmlns:a="http://schemas.openxmlformats.org/drawingml/2006/main">
            <a:ext uri="{FF2B5EF4-FFF2-40B4-BE49-F238E27FC236}">
              <a16:creationId xmlns:a16="http://schemas.microsoft.com/office/drawing/2014/main" id="{F3AED4CF-99FC-4D5E-8995-899DD22AD325}"/>
            </a:ext>
          </a:extLst>
        </cdr:cNvPr>
        <cdr:cNvCxnSpPr/>
      </cdr:nvCxnSpPr>
      <cdr:spPr>
        <a:xfrm xmlns:a="http://schemas.openxmlformats.org/drawingml/2006/main">
          <a:off x="50800" y="3581400"/>
          <a:ext cx="4311650" cy="0"/>
        </a:xfrm>
        <a:prstGeom xmlns:a="http://schemas.openxmlformats.org/drawingml/2006/main" prst="straightConnector1">
          <a:avLst/>
        </a:prstGeom>
        <a:ln xmlns:a="http://schemas.openxmlformats.org/drawingml/2006/main" w="6350" cap="flat" cmpd="sng" algn="ctr">
          <a:solidFill>
            <a:schemeClr val="tx1">
              <a:lumMod val="100000"/>
            </a:schemeClr>
          </a:solidFill>
          <a:prstDash val="solid"/>
          <a:miter lim="800000"/>
          <a:headEnd type="none" w="med" len="med"/>
          <a:tailEnd type="none" w="med" len="me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84.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0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0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85.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1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1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86.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2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2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87.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3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3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88.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4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4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8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45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3" name="fram" descr="Länk till nästa flik">
          <a:hlinkClick xmlns:r="http://schemas.openxmlformats.org/officeDocument/2006/relationships" r:id="rId2" tooltip="Framåt"/>
          <a:extLst>
            <a:ext uri="{FF2B5EF4-FFF2-40B4-BE49-F238E27FC236}">
              <a16:creationId xmlns:a16="http://schemas.microsoft.com/office/drawing/2014/main" id="{00000000-0008-0000-4500-000003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2" name="tillbaka" descr="Länk till föregående flik">
          <a:hlinkClick xmlns:r="http://schemas.openxmlformats.org/officeDocument/2006/relationships" r:id="rId1" tooltip="Tillbaka"/>
          <a:extLst>
            <a:ext uri="{FF2B5EF4-FFF2-40B4-BE49-F238E27FC236}">
              <a16:creationId xmlns:a16="http://schemas.microsoft.com/office/drawing/2014/main" id="{00000000-0008-0000-0800-000002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4" name="fram" descr="Länk till nästa flik">
          <a:hlinkClick xmlns:r="http://schemas.openxmlformats.org/officeDocument/2006/relationships" r:id="rId2" tooltip="Framåt"/>
          <a:extLst>
            <a:ext uri="{FF2B5EF4-FFF2-40B4-BE49-F238E27FC236}">
              <a16:creationId xmlns:a16="http://schemas.microsoft.com/office/drawing/2014/main" id="{00000000-0008-0000-0800-000004000000}"/>
            </a:ext>
          </a:extLst>
        </xdr:cNvPr>
        <xdr:cNvSpPr/>
      </xdr:nvSpPr>
      <xdr:spPr>
        <a:xfrm>
          <a:off x="2143125" y="539749"/>
          <a:ext cx="200025" cy="180000"/>
        </a:xfrm>
        <a:prstGeom prst="righ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1</xdr:col>
      <xdr:colOff>581025</xdr:colOff>
      <xdr:row>3</xdr:row>
      <xdr:rowOff>38100</xdr:rowOff>
    </xdr:from>
    <xdr:to>
      <xdr:col>4</xdr:col>
      <xdr:colOff>186150</xdr:colOff>
      <xdr:row>22</xdr:row>
      <xdr:rowOff>18600</xdr:rowOff>
    </xdr:to>
    <xdr:graphicFrame macro="">
      <xdr:nvGraphicFramePr>
        <xdr:cNvPr id="5" name="Diagram 4" descr="Diagram NETTOKOSTNAD PER OMRÅDE 2020 &#10;Övrig hälso- och sjukvård inkl. politisk verksamhet: 7 %, &#10;Primärvård: 16 %, &#10;Psykiatrisk heldygnsvård: 3 %, &#10;Specialiserad psykiatrisk öppenvård: 5 %, &#10;Somatisk sluten vård: 27 %, &#10;Specialiserad somatisk öppenvård: 20 %, &#10;Tandvård: 2 %, &#10;Läkemedelsförmånen: 9 %, &#10;Trafik och infrastruktur: 9 %, &#10;Övrig regional utveckling: 2 %, ">
          <a:extLst>
            <a:ext uri="{FF2B5EF4-FFF2-40B4-BE49-F238E27FC236}">
              <a16:creationId xmlns:a16="http://schemas.microsoft.com/office/drawing/2014/main" id="{68DF345A-6FC0-4EE2-9AE4-C40307D390F7}"/>
            </a:ext>
            <a:ext uri="{C183D7F6-B498-43B3-948B-1728B52AA6E4}">
              <adec:decorative xmlns:adec="http://schemas.microsoft.com/office/drawing/2017/decorative" val="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0.xml><?xml version="1.0" encoding="utf-8"?>
<xdr:wsDr xmlns:xdr="http://schemas.openxmlformats.org/drawingml/2006/spreadsheetDrawing" xmlns:a="http://schemas.openxmlformats.org/drawingml/2006/main">
  <xdr:twoCellAnchor>
    <xdr:from>
      <xdr:col>0</xdr:col>
      <xdr:colOff>1635125</xdr:colOff>
      <xdr:row>1</xdr:row>
      <xdr:rowOff>92074</xdr:rowOff>
    </xdr:from>
    <xdr:to>
      <xdr:col>0</xdr:col>
      <xdr:colOff>1835150</xdr:colOff>
      <xdr:row>2</xdr:row>
      <xdr:rowOff>81574</xdr:rowOff>
    </xdr:to>
    <xdr:sp macro="" textlink="">
      <xdr:nvSpPr>
        <xdr:cNvPr id="4" name="tillbaka" descr="Länk till föregående flik&#10;">
          <a:hlinkClick xmlns:r="http://schemas.openxmlformats.org/officeDocument/2006/relationships" r:id="rId1" tooltip="Tillbaka"/>
          <a:extLst>
            <a:ext uri="{FF2B5EF4-FFF2-40B4-BE49-F238E27FC236}">
              <a16:creationId xmlns:a16="http://schemas.microsoft.com/office/drawing/2014/main" id="{00000000-0008-0000-4600-000004000000}"/>
            </a:ext>
          </a:extLst>
        </xdr:cNvPr>
        <xdr:cNvSpPr/>
      </xdr:nvSpPr>
      <xdr:spPr>
        <a:xfrm>
          <a:off x="1635125" y="539749"/>
          <a:ext cx="200025" cy="180000"/>
        </a:xfrm>
        <a:prstGeom prst="leftArrow">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twoCellAnchor>
    <xdr:from>
      <xdr:col>0</xdr:col>
      <xdr:colOff>2143125</xdr:colOff>
      <xdr:row>1</xdr:row>
      <xdr:rowOff>92074</xdr:rowOff>
    </xdr:from>
    <xdr:to>
      <xdr:col>0</xdr:col>
      <xdr:colOff>2343150</xdr:colOff>
      <xdr:row>2</xdr:row>
      <xdr:rowOff>81574</xdr:rowOff>
    </xdr:to>
    <xdr:sp macro="" textlink="">
      <xdr:nvSpPr>
        <xdr:cNvPr id="5" name="fram">
          <a:extLst>
            <a:ext uri="{FF2B5EF4-FFF2-40B4-BE49-F238E27FC236}">
              <a16:creationId xmlns:a16="http://schemas.microsoft.com/office/drawing/2014/main" id="{00000000-0008-0000-4600-000005000000}"/>
            </a:ext>
            <a:ext uri="{C183D7F6-B498-43B3-948B-1728B52AA6E4}">
              <adec:decorative xmlns:adec="http://schemas.microsoft.com/office/drawing/2017/decorative" val="1"/>
            </a:ext>
          </a:extLst>
        </xdr:cNvPr>
        <xdr:cNvSpPr/>
      </xdr:nvSpPr>
      <xdr:spPr>
        <a:xfrm>
          <a:off x="2143125" y="539749"/>
          <a:ext cx="200025" cy="180000"/>
        </a:xfrm>
        <a:prstGeom prst="rightArrow">
          <a:avLst/>
        </a:prstGeom>
        <a:solidFill>
          <a:schemeClr val="bg1"/>
        </a:solidFill>
        <a:ln>
          <a:solidFill>
            <a:schemeClr val="bg1">
              <a:lumMod val="85000"/>
            </a:schemeClr>
          </a:solid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sv-SE" sz="1100"/>
        </a:p>
      </xdr:txBody>
    </xdr:sp>
    <xdr:clientData/>
  </xdr:twoCellAnchor>
</xdr:wsDr>
</file>

<file path=xl/theme/theme1.xml><?xml version="1.0" encoding="utf-8"?>
<a:theme xmlns:a="http://schemas.openxmlformats.org/drawingml/2006/main" name="Office-tema">
  <a:themeElements>
    <a:clrScheme name="SKR">
      <a:dk1>
        <a:sysClr val="windowText" lastClr="000000"/>
      </a:dk1>
      <a:lt1>
        <a:srgbClr val="FFFFFF"/>
      </a:lt1>
      <a:dk2>
        <a:srgbClr val="5590B1"/>
      </a:dk2>
      <a:lt2>
        <a:srgbClr val="F38B4A"/>
      </a:lt2>
      <a:accent1>
        <a:srgbClr val="89A57B"/>
      </a:accent1>
      <a:accent2>
        <a:srgbClr val="FDDB93"/>
      </a:accent2>
      <a:accent3>
        <a:srgbClr val="B5AFAB"/>
      </a:accent3>
      <a:accent4>
        <a:srgbClr val="B9E3E1"/>
      </a:accent4>
      <a:accent5>
        <a:srgbClr val="F4F5F0"/>
      </a:accent5>
      <a:accent6>
        <a:srgbClr val="FBD2D6"/>
      </a:accent6>
      <a:hlink>
        <a:srgbClr val="8B8FB9"/>
      </a:hlink>
      <a:folHlink>
        <a:srgbClr val="DEE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SKR">
    <a:dk1>
      <a:sysClr val="windowText" lastClr="000000"/>
    </a:dk1>
    <a:lt1>
      <a:srgbClr val="FFFFFF"/>
    </a:lt1>
    <a:dk2>
      <a:srgbClr val="5590B1"/>
    </a:dk2>
    <a:lt2>
      <a:srgbClr val="F38B4A"/>
    </a:lt2>
    <a:accent1>
      <a:srgbClr val="89A57B"/>
    </a:accent1>
    <a:accent2>
      <a:srgbClr val="FDDB93"/>
    </a:accent2>
    <a:accent3>
      <a:srgbClr val="B5AFAB"/>
    </a:accent3>
    <a:accent4>
      <a:srgbClr val="B9E3E1"/>
    </a:accent4>
    <a:accent5>
      <a:srgbClr val="F4F5F0"/>
    </a:accent5>
    <a:accent6>
      <a:srgbClr val="FBD2D6"/>
    </a:accent6>
    <a:hlink>
      <a:srgbClr val="8B8FB9"/>
    </a:hlink>
    <a:folHlink>
      <a:srgbClr val="DEEFFF"/>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22.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3.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41.xml"/><Relationship Id="rId1" Type="http://schemas.openxmlformats.org/officeDocument/2006/relationships/printerSettings" Target="../printerSettings/printerSettings25.bin"/></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43.xml"/><Relationship Id="rId1" Type="http://schemas.openxmlformats.org/officeDocument/2006/relationships/printerSettings" Target="../printerSettings/printerSettings26.bin"/></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4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49.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50.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27.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28.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29.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55.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56.xml"/></Relationships>
</file>

<file path=xl/worksheets/_rels/sheet45.xml.rels><?xml version="1.0" encoding="UTF-8" standalone="yes"?>
<Relationships xmlns="http://schemas.openxmlformats.org/package/2006/relationships"><Relationship Id="rId1" Type="http://schemas.openxmlformats.org/officeDocument/2006/relationships/drawing" Target="../drawings/drawing57.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58.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60.xml"/><Relationship Id="rId1" Type="http://schemas.openxmlformats.org/officeDocument/2006/relationships/printerSettings" Target="../printerSettings/printerSettings30.bin"/></Relationships>
</file>

<file path=xl/worksheets/_rels/sheet48.xml.rels><?xml version="1.0" encoding="UTF-8" standalone="yes"?>
<Relationships xmlns="http://schemas.openxmlformats.org/package/2006/relationships"><Relationship Id="rId1" Type="http://schemas.openxmlformats.org/officeDocument/2006/relationships/drawing" Target="../drawings/drawing61.xm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3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63.xml"/></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32.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33.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34.bin"/></Relationships>
</file>

<file path=xl/worksheets/_rels/sheet54.xml.rels><?xml version="1.0" encoding="UTF-8" standalone="yes"?>
<Relationships xmlns="http://schemas.openxmlformats.org/package/2006/relationships"><Relationship Id="rId1" Type="http://schemas.openxmlformats.org/officeDocument/2006/relationships/drawing" Target="../drawings/drawing68.xml"/></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69.xml"/><Relationship Id="rId1" Type="http://schemas.openxmlformats.org/officeDocument/2006/relationships/printerSettings" Target="../printerSettings/printerSettings35.bin"/></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70.xml"/></Relationships>
</file>

<file path=xl/worksheets/_rels/sheet57.xml.rels><?xml version="1.0" encoding="UTF-8" standalone="yes"?>
<Relationships xmlns="http://schemas.openxmlformats.org/package/2006/relationships"><Relationship Id="rId1" Type="http://schemas.openxmlformats.org/officeDocument/2006/relationships/drawing" Target="../drawings/drawing71.xml"/></Relationships>
</file>

<file path=xl/worksheets/_rels/sheet58.xml.rels><?xml version="1.0" encoding="UTF-8" standalone="yes"?>
<Relationships xmlns="http://schemas.openxmlformats.org/package/2006/relationships"><Relationship Id="rId1" Type="http://schemas.openxmlformats.org/officeDocument/2006/relationships/drawing" Target="../drawings/drawing73.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7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2" Type="http://schemas.openxmlformats.org/officeDocument/2006/relationships/drawing" Target="../drawings/drawing76.xml"/><Relationship Id="rId1" Type="http://schemas.openxmlformats.org/officeDocument/2006/relationships/printerSettings" Target="../printerSettings/printerSettings36.bin"/></Relationships>
</file>

<file path=xl/worksheets/_rels/sheet61.xml.rels><?xml version="1.0" encoding="UTF-8" standalone="yes"?>
<Relationships xmlns="http://schemas.openxmlformats.org/package/2006/relationships"><Relationship Id="rId1" Type="http://schemas.openxmlformats.org/officeDocument/2006/relationships/drawing" Target="../drawings/drawing78.xml"/></Relationships>
</file>

<file path=xl/worksheets/_rels/sheet62.xml.rels><?xml version="1.0" encoding="UTF-8" standalone="yes"?>
<Relationships xmlns="http://schemas.openxmlformats.org/package/2006/relationships"><Relationship Id="rId1" Type="http://schemas.openxmlformats.org/officeDocument/2006/relationships/drawing" Target="../drawings/drawing79.xml"/></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80.xml"/><Relationship Id="rId1" Type="http://schemas.openxmlformats.org/officeDocument/2006/relationships/printerSettings" Target="../printerSettings/printerSettings37.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82.xml"/><Relationship Id="rId1" Type="http://schemas.openxmlformats.org/officeDocument/2006/relationships/printerSettings" Target="../printerSettings/printerSettings38.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84.xml"/><Relationship Id="rId1" Type="http://schemas.openxmlformats.org/officeDocument/2006/relationships/hyperlink" Target="https://www.trafa.se/kollektivtrafik/kollektivtrafik/" TargetMode="External"/></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85.xml"/><Relationship Id="rId1" Type="http://schemas.openxmlformats.org/officeDocument/2006/relationships/printerSettings" Target="../printerSettings/printerSettings39.bin"/></Relationships>
</file>

<file path=xl/worksheets/_rels/sheet67.xml.rels><?xml version="1.0" encoding="UTF-8" standalone="yes"?>
<Relationships xmlns="http://schemas.openxmlformats.org/package/2006/relationships"><Relationship Id="rId1" Type="http://schemas.openxmlformats.org/officeDocument/2006/relationships/drawing" Target="../drawings/drawing86.xml"/></Relationships>
</file>

<file path=xl/worksheets/_rels/sheet68.xml.rels><?xml version="1.0" encoding="UTF-8" standalone="yes"?>
<Relationships xmlns="http://schemas.openxmlformats.org/package/2006/relationships"><Relationship Id="rId1" Type="http://schemas.openxmlformats.org/officeDocument/2006/relationships/drawing" Target="../drawings/drawing87.xml"/></Relationships>
</file>

<file path=xl/worksheets/_rels/sheet69.xml.rels><?xml version="1.0" encoding="UTF-8" standalone="yes"?>
<Relationships xmlns="http://schemas.openxmlformats.org/package/2006/relationships"><Relationship Id="rId1" Type="http://schemas.openxmlformats.org/officeDocument/2006/relationships/drawing" Target="../drawings/drawing8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drawing" Target="../drawings/drawing89.xml"/></Relationships>
</file>

<file path=xl/worksheets/_rels/sheet71.xml.rels><?xml version="1.0" encoding="UTF-8" standalone="yes"?>
<Relationships xmlns="http://schemas.openxmlformats.org/package/2006/relationships"><Relationship Id="rId1" Type="http://schemas.openxmlformats.org/officeDocument/2006/relationships/drawing" Target="../drawings/drawing90.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theme="6"/>
  </sheetPr>
  <dimension ref="A1:AE30"/>
  <sheetViews>
    <sheetView showGridLines="0" showRowColHeaders="0" tabSelected="1" workbookViewId="0">
      <selection activeCell="A26" sqref="A26"/>
    </sheetView>
  </sheetViews>
  <sheetFormatPr defaultRowHeight="15" x14ac:dyDescent="0.25"/>
  <cols>
    <col min="1" max="1" width="59.5703125" style="9" customWidth="1"/>
    <col min="2" max="15" width="9.140625" style="9"/>
  </cols>
  <sheetData>
    <row r="1" spans="1:31" ht="35.25" x14ac:dyDescent="0.25">
      <c r="B1" s="397" t="s">
        <v>443</v>
      </c>
      <c r="C1" s="398"/>
      <c r="D1" s="398"/>
      <c r="E1" s="398"/>
      <c r="F1" s="398"/>
      <c r="G1" s="398"/>
      <c r="H1" s="398"/>
      <c r="I1" s="398"/>
      <c r="J1" s="398"/>
      <c r="K1" s="398"/>
      <c r="L1" s="398"/>
      <c r="M1" s="398"/>
      <c r="N1" s="398"/>
      <c r="O1" s="15"/>
      <c r="P1" s="15"/>
      <c r="Q1" s="16"/>
      <c r="R1" s="394"/>
      <c r="S1" s="395"/>
      <c r="T1" s="395"/>
      <c r="U1" s="395"/>
      <c r="V1" s="395"/>
      <c r="W1" s="395"/>
      <c r="X1" s="395"/>
      <c r="Y1" s="395"/>
      <c r="Z1" s="395"/>
      <c r="AA1" s="395"/>
      <c r="AB1" s="395"/>
      <c r="AC1" s="395"/>
      <c r="AD1" s="395"/>
      <c r="AE1" s="395"/>
    </row>
    <row r="2" spans="1:31" x14ac:dyDescent="0.25">
      <c r="A2" s="240"/>
      <c r="B2" s="394" t="s">
        <v>488</v>
      </c>
      <c r="C2" s="396"/>
      <c r="D2" s="396"/>
      <c r="E2" s="396"/>
      <c r="F2" s="396"/>
      <c r="G2" s="396"/>
      <c r="H2" s="396"/>
      <c r="I2" s="396"/>
      <c r="J2" s="396"/>
      <c r="K2" s="396"/>
      <c r="L2" s="396"/>
      <c r="M2" s="396"/>
      <c r="N2" s="396"/>
      <c r="P2" s="15"/>
      <c r="Q2" s="16"/>
      <c r="R2" s="395"/>
      <c r="S2" s="395"/>
      <c r="T2" s="395"/>
      <c r="U2" s="395"/>
      <c r="V2" s="395"/>
      <c r="W2" s="395"/>
      <c r="X2" s="395"/>
      <c r="Y2" s="395"/>
      <c r="Z2" s="395"/>
      <c r="AA2" s="395"/>
      <c r="AB2" s="395"/>
      <c r="AC2" s="395"/>
      <c r="AD2" s="395"/>
      <c r="AE2" s="395"/>
    </row>
    <row r="3" spans="1:31" x14ac:dyDescent="0.25">
      <c r="A3" s="240"/>
      <c r="B3" s="396"/>
      <c r="C3" s="396"/>
      <c r="D3" s="396"/>
      <c r="E3" s="396"/>
      <c r="F3" s="396"/>
      <c r="G3" s="396"/>
      <c r="H3" s="396"/>
      <c r="I3" s="396"/>
      <c r="J3" s="396"/>
      <c r="K3" s="396"/>
      <c r="L3" s="396"/>
      <c r="M3" s="396"/>
      <c r="N3" s="396"/>
      <c r="P3" s="15"/>
      <c r="Q3" s="16"/>
      <c r="R3" s="16"/>
      <c r="S3" s="16"/>
    </row>
    <row r="4" spans="1:31" x14ac:dyDescent="0.25">
      <c r="A4" s="17" t="s">
        <v>14</v>
      </c>
      <c r="B4" s="6" t="s">
        <v>411</v>
      </c>
      <c r="C4" s="15"/>
      <c r="D4" s="15"/>
      <c r="E4" s="15"/>
      <c r="F4" s="15"/>
      <c r="G4" s="15"/>
      <c r="H4" s="15"/>
      <c r="I4" s="15"/>
      <c r="J4" s="15"/>
      <c r="K4" s="15"/>
      <c r="L4" s="15"/>
      <c r="M4" s="15"/>
      <c r="N4" s="15"/>
      <c r="O4" s="14"/>
    </row>
    <row r="5" spans="1:31" ht="15" customHeight="1" x14ac:dyDescent="0.25">
      <c r="A5" s="12" t="s">
        <v>0</v>
      </c>
      <c r="B5" s="399" t="s">
        <v>520</v>
      </c>
      <c r="C5" s="400"/>
      <c r="D5" s="400"/>
      <c r="E5" s="400"/>
      <c r="F5" s="400"/>
      <c r="G5" s="400"/>
      <c r="H5" s="400"/>
      <c r="I5" s="400"/>
      <c r="J5" s="400"/>
      <c r="K5" s="400"/>
      <c r="L5" s="400"/>
      <c r="M5" s="400"/>
      <c r="N5" s="400"/>
      <c r="O5" s="14"/>
    </row>
    <row r="6" spans="1:31" x14ac:dyDescent="0.25">
      <c r="A6" s="18" t="s">
        <v>2</v>
      </c>
      <c r="B6" s="401"/>
      <c r="C6" s="401"/>
      <c r="D6" s="401"/>
      <c r="E6" s="401"/>
      <c r="F6" s="401"/>
      <c r="G6" s="401"/>
      <c r="H6" s="401"/>
      <c r="I6" s="401"/>
      <c r="J6" s="401"/>
      <c r="K6" s="401"/>
      <c r="L6" s="401"/>
      <c r="M6" s="401"/>
      <c r="N6" s="401"/>
      <c r="O6" s="14"/>
    </row>
    <row r="7" spans="1:31" ht="15" customHeight="1" x14ac:dyDescent="0.25">
      <c r="A7" s="12" t="s">
        <v>4</v>
      </c>
      <c r="B7" s="401"/>
      <c r="C7" s="401"/>
      <c r="D7" s="401"/>
      <c r="E7" s="401"/>
      <c r="F7" s="401"/>
      <c r="G7" s="401"/>
      <c r="H7" s="401"/>
      <c r="I7" s="401"/>
      <c r="J7" s="401"/>
      <c r="K7" s="401"/>
      <c r="L7" s="401"/>
      <c r="M7" s="401"/>
      <c r="N7" s="401"/>
    </row>
    <row r="8" spans="1:31" x14ac:dyDescent="0.25">
      <c r="A8" s="12" t="s">
        <v>6</v>
      </c>
      <c r="B8" s="401"/>
      <c r="C8" s="401"/>
      <c r="D8" s="401"/>
      <c r="E8" s="401"/>
      <c r="F8" s="401"/>
      <c r="G8" s="401"/>
      <c r="H8" s="401"/>
      <c r="I8" s="401"/>
      <c r="J8" s="401"/>
      <c r="K8" s="401"/>
      <c r="L8" s="401"/>
      <c r="M8" s="401"/>
      <c r="N8" s="401"/>
      <c r="W8" s="241"/>
    </row>
    <row r="9" spans="1:31" x14ac:dyDescent="0.25">
      <c r="A9" s="12" t="s">
        <v>8</v>
      </c>
      <c r="B9" s="401"/>
      <c r="C9" s="401"/>
      <c r="D9" s="401"/>
      <c r="E9" s="401"/>
      <c r="F9" s="401"/>
      <c r="G9" s="401"/>
      <c r="H9" s="401"/>
      <c r="I9" s="401"/>
      <c r="J9" s="401"/>
      <c r="K9" s="401"/>
      <c r="L9" s="401"/>
      <c r="M9" s="401"/>
      <c r="N9" s="401"/>
    </row>
    <row r="10" spans="1:31" x14ac:dyDescent="0.25">
      <c r="A10" s="12" t="s">
        <v>10</v>
      </c>
      <c r="B10" s="401"/>
      <c r="C10" s="401"/>
      <c r="D10" s="401"/>
      <c r="E10" s="401"/>
      <c r="F10" s="401"/>
      <c r="G10" s="401"/>
      <c r="H10" s="401"/>
      <c r="I10" s="401"/>
      <c r="J10" s="401"/>
      <c r="K10" s="401"/>
      <c r="L10" s="401"/>
      <c r="M10" s="401"/>
      <c r="N10" s="401"/>
    </row>
    <row r="11" spans="1:31" x14ac:dyDescent="0.25">
      <c r="A11" s="12" t="s">
        <v>12</v>
      </c>
      <c r="B11" s="401"/>
      <c r="C11" s="401"/>
      <c r="D11" s="401"/>
      <c r="E11" s="401"/>
      <c r="F11" s="401"/>
      <c r="G11" s="401"/>
      <c r="H11" s="401"/>
      <c r="I11" s="401"/>
      <c r="J11" s="401"/>
      <c r="K11" s="401"/>
      <c r="L11" s="401"/>
      <c r="M11" s="401"/>
      <c r="N11" s="401"/>
    </row>
    <row r="12" spans="1:31" x14ac:dyDescent="0.25">
      <c r="A12" s="12" t="s">
        <v>13</v>
      </c>
      <c r="B12" s="401"/>
      <c r="C12" s="401"/>
      <c r="D12" s="401"/>
      <c r="E12" s="401"/>
      <c r="F12" s="401"/>
      <c r="G12" s="401"/>
      <c r="H12" s="401"/>
      <c r="I12" s="401"/>
      <c r="J12" s="401"/>
      <c r="K12" s="401"/>
      <c r="L12" s="401"/>
      <c r="M12" s="401"/>
      <c r="N12" s="401"/>
    </row>
    <row r="13" spans="1:31" x14ac:dyDescent="0.25">
      <c r="A13" s="12" t="s">
        <v>1</v>
      </c>
      <c r="B13" s="401"/>
      <c r="C13" s="401"/>
      <c r="D13" s="401"/>
      <c r="E13" s="401"/>
      <c r="F13" s="401"/>
      <c r="G13" s="401"/>
      <c r="H13" s="401"/>
      <c r="I13" s="401"/>
      <c r="J13" s="401"/>
      <c r="K13" s="401"/>
      <c r="L13" s="401"/>
      <c r="M13" s="401"/>
      <c r="N13" s="401"/>
    </row>
    <row r="14" spans="1:31" x14ac:dyDescent="0.25">
      <c r="A14" s="12" t="s">
        <v>3</v>
      </c>
      <c r="B14" s="401"/>
      <c r="C14" s="401"/>
      <c r="D14" s="401"/>
      <c r="E14" s="401"/>
      <c r="F14" s="401"/>
      <c r="G14" s="401"/>
      <c r="H14" s="401"/>
      <c r="I14" s="401"/>
      <c r="J14" s="401"/>
      <c r="K14" s="401"/>
      <c r="L14" s="401"/>
      <c r="M14" s="401"/>
      <c r="N14" s="401"/>
    </row>
    <row r="15" spans="1:31" x14ac:dyDescent="0.25">
      <c r="A15" s="12" t="s">
        <v>5</v>
      </c>
      <c r="B15" s="401"/>
      <c r="C15" s="401"/>
      <c r="D15" s="401"/>
      <c r="E15" s="401"/>
      <c r="F15" s="401"/>
      <c r="G15" s="401"/>
      <c r="H15" s="401"/>
      <c r="I15" s="401"/>
      <c r="J15" s="401"/>
      <c r="K15" s="401"/>
      <c r="L15" s="401"/>
      <c r="M15" s="401"/>
      <c r="N15" s="401"/>
    </row>
    <row r="16" spans="1:31" x14ac:dyDescent="0.25">
      <c r="A16" s="12" t="s">
        <v>7</v>
      </c>
      <c r="B16" s="401"/>
      <c r="C16" s="401"/>
      <c r="D16" s="401"/>
      <c r="E16" s="401"/>
      <c r="F16" s="401"/>
      <c r="G16" s="401"/>
      <c r="H16" s="401"/>
      <c r="I16" s="401"/>
      <c r="J16" s="401"/>
      <c r="K16" s="401"/>
      <c r="L16" s="401"/>
      <c r="M16" s="401"/>
      <c r="N16" s="401"/>
    </row>
    <row r="17" spans="1:14" x14ac:dyDescent="0.25">
      <c r="A17" s="12" t="s">
        <v>9</v>
      </c>
      <c r="B17" s="401"/>
      <c r="C17" s="401"/>
      <c r="D17" s="401"/>
      <c r="E17" s="401"/>
      <c r="F17" s="401"/>
      <c r="G17" s="401"/>
      <c r="H17" s="401"/>
      <c r="I17" s="401"/>
      <c r="J17" s="401"/>
      <c r="K17" s="401"/>
      <c r="L17" s="401"/>
      <c r="M17" s="401"/>
      <c r="N17" s="401"/>
    </row>
    <row r="18" spans="1:14" x14ac:dyDescent="0.25">
      <c r="A18" s="13" t="s">
        <v>11</v>
      </c>
      <c r="B18" s="401"/>
      <c r="C18" s="401"/>
      <c r="D18" s="401"/>
      <c r="E18" s="401"/>
      <c r="F18" s="401"/>
      <c r="G18" s="401"/>
      <c r="H18" s="401"/>
      <c r="I18" s="401"/>
      <c r="J18" s="401"/>
      <c r="K18" s="401"/>
      <c r="L18" s="401"/>
      <c r="M18" s="401"/>
      <c r="N18" s="401"/>
    </row>
    <row r="19" spans="1:14" x14ac:dyDescent="0.25">
      <c r="A19" s="11"/>
      <c r="B19" s="401"/>
      <c r="C19" s="401"/>
      <c r="D19" s="401"/>
      <c r="E19" s="401"/>
      <c r="F19" s="401"/>
      <c r="G19" s="401"/>
      <c r="H19" s="401"/>
      <c r="I19" s="401"/>
      <c r="J19" s="401"/>
      <c r="K19" s="401"/>
      <c r="L19" s="401"/>
      <c r="M19" s="401"/>
      <c r="N19" s="401"/>
    </row>
    <row r="20" spans="1:14" x14ac:dyDescent="0.25">
      <c r="A20" s="11"/>
      <c r="B20" s="401"/>
      <c r="C20" s="401"/>
      <c r="D20" s="401"/>
      <c r="E20" s="401"/>
      <c r="F20" s="401"/>
      <c r="G20" s="401"/>
      <c r="H20" s="401"/>
      <c r="I20" s="401"/>
      <c r="J20" s="401"/>
      <c r="K20" s="401"/>
      <c r="L20" s="401"/>
      <c r="M20" s="401"/>
      <c r="N20" s="401"/>
    </row>
    <row r="21" spans="1:14" x14ac:dyDescent="0.25">
      <c r="B21" s="401"/>
      <c r="C21" s="401"/>
      <c r="D21" s="401"/>
      <c r="E21" s="401"/>
      <c r="F21" s="401"/>
      <c r="G21" s="401"/>
      <c r="H21" s="401"/>
      <c r="I21" s="401"/>
      <c r="J21" s="401"/>
      <c r="K21" s="401"/>
      <c r="L21" s="401"/>
      <c r="M21" s="401"/>
      <c r="N21" s="401"/>
    </row>
    <row r="22" spans="1:14" x14ac:dyDescent="0.25">
      <c r="B22" s="401"/>
      <c r="C22" s="401"/>
      <c r="D22" s="401"/>
      <c r="E22" s="401"/>
      <c r="F22" s="401"/>
      <c r="G22" s="401"/>
      <c r="H22" s="401"/>
      <c r="I22" s="401"/>
      <c r="J22" s="401"/>
      <c r="K22" s="401"/>
      <c r="L22" s="401"/>
      <c r="M22" s="401"/>
      <c r="N22" s="401"/>
    </row>
    <row r="23" spans="1:14" x14ac:dyDescent="0.25">
      <c r="B23" s="401"/>
      <c r="C23" s="401"/>
      <c r="D23" s="401"/>
      <c r="E23" s="401"/>
      <c r="F23" s="401"/>
      <c r="G23" s="401"/>
      <c r="H23" s="401"/>
      <c r="I23" s="401"/>
      <c r="J23" s="401"/>
      <c r="K23" s="401"/>
      <c r="L23" s="401"/>
      <c r="M23" s="401"/>
      <c r="N23" s="401"/>
    </row>
    <row r="24" spans="1:14" x14ac:dyDescent="0.25">
      <c r="B24" s="401"/>
      <c r="C24" s="401"/>
      <c r="D24" s="401"/>
      <c r="E24" s="401"/>
      <c r="F24" s="401"/>
      <c r="G24" s="401"/>
      <c r="H24" s="401"/>
      <c r="I24" s="401"/>
      <c r="J24" s="401"/>
      <c r="K24" s="401"/>
      <c r="L24" s="401"/>
      <c r="M24" s="401"/>
      <c r="N24" s="401"/>
    </row>
    <row r="25" spans="1:14" x14ac:dyDescent="0.25">
      <c r="B25" s="401"/>
      <c r="C25" s="401"/>
      <c r="D25" s="401"/>
      <c r="E25" s="401"/>
      <c r="F25" s="401"/>
      <c r="G25" s="401"/>
      <c r="H25" s="401"/>
      <c r="I25" s="401"/>
      <c r="J25" s="401"/>
      <c r="K25" s="401"/>
      <c r="L25" s="401"/>
      <c r="M25" s="401"/>
      <c r="N25" s="401"/>
    </row>
    <row r="26" spans="1:14" x14ac:dyDescent="0.25">
      <c r="B26" s="401"/>
      <c r="C26" s="401"/>
      <c r="D26" s="401"/>
      <c r="E26" s="401"/>
      <c r="F26" s="401"/>
      <c r="G26" s="401"/>
      <c r="H26" s="401"/>
      <c r="I26" s="401"/>
      <c r="J26" s="401"/>
      <c r="K26" s="401"/>
      <c r="L26" s="401"/>
      <c r="M26" s="401"/>
      <c r="N26" s="401"/>
    </row>
    <row r="27" spans="1:14" x14ac:dyDescent="0.25">
      <c r="B27" s="401"/>
      <c r="C27" s="401"/>
      <c r="D27" s="401"/>
      <c r="E27" s="401"/>
      <c r="F27" s="401"/>
      <c r="G27" s="401"/>
      <c r="H27" s="401"/>
      <c r="I27" s="401"/>
      <c r="J27" s="401"/>
      <c r="K27" s="401"/>
      <c r="L27" s="401"/>
      <c r="M27" s="401"/>
      <c r="N27" s="401"/>
    </row>
    <row r="28" spans="1:14" x14ac:dyDescent="0.25">
      <c r="B28" s="132" t="s">
        <v>412</v>
      </c>
      <c r="C28" s="103"/>
      <c r="D28" s="103"/>
      <c r="E28" s="23"/>
    </row>
    <row r="29" spans="1:14" x14ac:dyDescent="0.25">
      <c r="B29" s="9" t="s">
        <v>409</v>
      </c>
      <c r="E29" s="236"/>
      <c r="F29" s="236"/>
      <c r="G29" s="236"/>
      <c r="H29" s="236"/>
      <c r="I29" s="236"/>
      <c r="J29" s="236"/>
      <c r="K29" s="236"/>
      <c r="L29" s="236"/>
      <c r="M29" s="236"/>
      <c r="N29" s="236"/>
    </row>
    <row r="30" spans="1:14" x14ac:dyDescent="0.25">
      <c r="B30" s="9" t="s">
        <v>410</v>
      </c>
    </row>
  </sheetData>
  <sortState xmlns:xlrd2="http://schemas.microsoft.com/office/spreadsheetml/2017/richdata2" ref="B28:B29">
    <sortCondition ref="B30"/>
  </sortState>
  <mergeCells count="4">
    <mergeCell ref="R1:AE2"/>
    <mergeCell ref="B2:N3"/>
    <mergeCell ref="B1:N1"/>
    <mergeCell ref="B5:N27"/>
  </mergeCells>
  <hyperlinks>
    <hyperlink ref="A16" location="'Regional utveckling'!A1" display="Regional utveckling" xr:uid="{00000000-0004-0000-0000-000000000000}"/>
    <hyperlink ref="A15" location="'Läkemedel'!A1" display="Läkemedel" xr:uid="{00000000-0004-0000-0000-000001000000}"/>
    <hyperlink ref="A14" location="'Övrig hälso- och sjukvård'!A1" display="Övrig hälso- och sjukvård" xr:uid="{00000000-0004-0000-0000-000002000000}"/>
    <hyperlink ref="A13" location="'Tandvård'!A1" display="Tandvård" xr:uid="{00000000-0004-0000-0000-000003000000}"/>
    <hyperlink ref="A12" location="'Specialiserad psykiatrisk vård'!A1" display="Specialiserad psykiatrisk vård" xr:uid="{00000000-0004-0000-0000-000004000000}"/>
    <hyperlink ref="A11" location="'Specialiserad somatisk vård'!A1" display="Specialiserad somatisk vård" xr:uid="{00000000-0004-0000-0000-000005000000}"/>
    <hyperlink ref="A10" location="'Vårdcentraler'!A1" display="Vårdcentraler" xr:uid="{00000000-0004-0000-0000-000006000000}"/>
    <hyperlink ref="A9" location="'Primärvård'!A1" display="Primärvård" xr:uid="{00000000-0004-0000-0000-000007000000}"/>
    <hyperlink ref="A8" location="'Vårdplatser'!A1" display="Vårdplatser" xr:uid="{00000000-0004-0000-0000-000008000000}"/>
    <hyperlink ref="A7" location="'Hälso- och sjukvård'!A1" display="Hälso- och sjukvård" xr:uid="{00000000-0004-0000-0000-000009000000}"/>
    <hyperlink ref="A5" location="'Regionernas ekonomi'!A1" display="Regionernas ekonomi" xr:uid="{00000000-0004-0000-0000-00000B000000}"/>
    <hyperlink ref="A17" location="'Trafik och infrastruktur'!A1" display="Trafik och infrastruktur, samt allmän regional utveckling" xr:uid="{00000000-0004-0000-0000-00000C000000}"/>
    <hyperlink ref="A18" location="'Utbildning och kultur'!A1" display="Utbildning och kultur" xr:uid="{00000000-0004-0000-0000-00000D000000}"/>
    <hyperlink ref="A4" location="Innehåll!A1" display="Innehåll" xr:uid="{00000000-0004-0000-0000-00000E000000}"/>
    <hyperlink ref="A6" location="'Kostnader och intäkter'!A1" display="Kostnader för hälso- och sjukvård respektive regional utveckling" xr:uid="{599491FC-34F2-465B-A2B4-11B1AFB86C42}"/>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8">
    <tabColor theme="6"/>
  </sheetPr>
  <dimension ref="A1:H46"/>
  <sheetViews>
    <sheetView showGridLines="0" showRowColHeaders="0" workbookViewId="0"/>
  </sheetViews>
  <sheetFormatPr defaultRowHeight="15" x14ac:dyDescent="0.25"/>
  <cols>
    <col min="1" max="1" width="59.5703125" customWidth="1"/>
    <col min="3" max="3" width="19.42578125" bestFit="1" customWidth="1"/>
    <col min="4" max="4" width="13" customWidth="1"/>
    <col min="5" max="5" width="11.42578125" customWidth="1"/>
    <col min="6" max="6" width="11.140625" customWidth="1"/>
    <col min="7" max="7" width="10.85546875" customWidth="1"/>
    <col min="8" max="8" width="13.85546875" customWidth="1"/>
    <col min="9" max="9" width="11.5703125" bestFit="1" customWidth="1"/>
  </cols>
  <sheetData>
    <row r="1" spans="1:3" ht="35.25" x14ac:dyDescent="0.5">
      <c r="A1" s="3" t="s">
        <v>2</v>
      </c>
    </row>
    <row r="2" spans="1:3" x14ac:dyDescent="0.25">
      <c r="A2" s="239"/>
      <c r="C2" s="5" t="s">
        <v>495</v>
      </c>
    </row>
    <row r="3" spans="1:3" x14ac:dyDescent="0.25">
      <c r="A3" s="239"/>
    </row>
    <row r="4" spans="1:3" x14ac:dyDescent="0.25">
      <c r="A4" s="17" t="s">
        <v>14</v>
      </c>
    </row>
    <row r="5" spans="1:3" x14ac:dyDescent="0.25">
      <c r="A5" s="18" t="s">
        <v>0</v>
      </c>
    </row>
    <row r="6" spans="1:3" x14ac:dyDescent="0.25">
      <c r="A6" s="18" t="s">
        <v>2</v>
      </c>
    </row>
    <row r="7" spans="1:3" x14ac:dyDescent="0.25">
      <c r="A7" s="34" t="s">
        <v>158</v>
      </c>
    </row>
    <row r="8" spans="1:3" x14ac:dyDescent="0.25">
      <c r="A8" s="34" t="s">
        <v>159</v>
      </c>
    </row>
    <row r="9" spans="1:3" x14ac:dyDescent="0.25">
      <c r="A9" s="35" t="s">
        <v>160</v>
      </c>
    </row>
    <row r="10" spans="1:3" x14ac:dyDescent="0.25">
      <c r="A10" s="18" t="s">
        <v>4</v>
      </c>
    </row>
    <row r="11" spans="1:3" x14ac:dyDescent="0.25">
      <c r="A11" s="18" t="s">
        <v>6</v>
      </c>
    </row>
    <row r="12" spans="1:3" x14ac:dyDescent="0.25">
      <c r="A12" s="18" t="s">
        <v>8</v>
      </c>
    </row>
    <row r="13" spans="1:3" x14ac:dyDescent="0.25">
      <c r="A13" s="18" t="s">
        <v>10</v>
      </c>
    </row>
    <row r="14" spans="1:3" x14ac:dyDescent="0.25">
      <c r="A14" s="18" t="s">
        <v>12</v>
      </c>
    </row>
    <row r="15" spans="1:3" x14ac:dyDescent="0.25">
      <c r="A15" s="18" t="s">
        <v>13</v>
      </c>
    </row>
    <row r="16" spans="1:3" x14ac:dyDescent="0.25">
      <c r="A16" s="18" t="s">
        <v>1</v>
      </c>
    </row>
    <row r="17" spans="1:8" x14ac:dyDescent="0.25">
      <c r="A17" s="18" t="s">
        <v>3</v>
      </c>
    </row>
    <row r="18" spans="1:8" x14ac:dyDescent="0.25">
      <c r="A18" s="18" t="s">
        <v>5</v>
      </c>
    </row>
    <row r="19" spans="1:8" x14ac:dyDescent="0.25">
      <c r="A19" s="18" t="s">
        <v>7</v>
      </c>
    </row>
    <row r="20" spans="1:8" x14ac:dyDescent="0.25">
      <c r="A20" s="18" t="s">
        <v>9</v>
      </c>
    </row>
    <row r="21" spans="1:8" x14ac:dyDescent="0.25">
      <c r="A21" s="360" t="s">
        <v>11</v>
      </c>
    </row>
    <row r="22" spans="1:8" x14ac:dyDescent="0.25">
      <c r="A22" s="361"/>
    </row>
    <row r="23" spans="1:8" x14ac:dyDescent="0.25">
      <c r="A23" s="361"/>
      <c r="H23" s="237"/>
    </row>
    <row r="24" spans="1:8" x14ac:dyDescent="0.25">
      <c r="A24" s="361"/>
      <c r="C24" s="60"/>
      <c r="D24" s="61">
        <v>2019</v>
      </c>
      <c r="E24" s="60"/>
      <c r="F24" s="61">
        <v>2020</v>
      </c>
      <c r="G24" s="60"/>
    </row>
    <row r="25" spans="1:8" ht="30.75" thickBot="1" x14ac:dyDescent="0.3">
      <c r="A25" s="361"/>
      <c r="C25" s="43" t="s">
        <v>59</v>
      </c>
      <c r="D25" s="338" t="s">
        <v>4</v>
      </c>
      <c r="E25" s="387" t="s">
        <v>7</v>
      </c>
      <c r="F25" s="338" t="s">
        <v>4</v>
      </c>
      <c r="G25" s="338" t="s">
        <v>7</v>
      </c>
      <c r="H25" s="339" t="s">
        <v>260</v>
      </c>
    </row>
    <row r="26" spans="1:8" x14ac:dyDescent="0.25">
      <c r="A26" s="361"/>
      <c r="C26" s="246" t="s">
        <v>49</v>
      </c>
      <c r="D26" s="246">
        <v>28145.864612943355</v>
      </c>
      <c r="E26" s="322">
        <v>4767.1913578039621</v>
      </c>
      <c r="F26" s="246">
        <v>27374.76809660951</v>
      </c>
      <c r="G26" s="246">
        <v>4679.2581986405467</v>
      </c>
      <c r="H26" s="238">
        <f>$F$46+$G$46</f>
        <v>30922.304562699435</v>
      </c>
    </row>
    <row r="27" spans="1:8" x14ac:dyDescent="0.25">
      <c r="A27" s="361"/>
      <c r="C27" s="242" t="s">
        <v>51</v>
      </c>
      <c r="D27" s="242">
        <v>27239.108396118976</v>
      </c>
      <c r="E27" s="323">
        <v>2767.693562636658</v>
      </c>
      <c r="F27" s="242">
        <v>26815.553278371961</v>
      </c>
      <c r="G27" s="242">
        <v>2996.956698610174</v>
      </c>
      <c r="H27" s="238">
        <f t="shared" ref="H27:H46" si="0">$F$46+$G$46</f>
        <v>30922.304562699435</v>
      </c>
    </row>
    <row r="28" spans="1:8" x14ac:dyDescent="0.25">
      <c r="A28" s="361"/>
      <c r="C28" s="29" t="s">
        <v>50</v>
      </c>
      <c r="D28" s="29">
        <v>29112.052161053976</v>
      </c>
      <c r="E28" s="326">
        <v>1680.4463265443301</v>
      </c>
      <c r="F28" s="29">
        <v>27695.298278896866</v>
      </c>
      <c r="G28" s="29">
        <v>1950.5612873704497</v>
      </c>
      <c r="H28" s="238">
        <f t="shared" si="0"/>
        <v>30922.304562699435</v>
      </c>
    </row>
    <row r="29" spans="1:8" x14ac:dyDescent="0.25">
      <c r="A29" s="361"/>
      <c r="C29" s="242" t="s">
        <v>58</v>
      </c>
      <c r="D29" s="242">
        <v>27397.592547902987</v>
      </c>
      <c r="E29" s="323">
        <v>2388.4252247607392</v>
      </c>
      <c r="F29" s="242">
        <v>27862.521887813979</v>
      </c>
      <c r="G29" s="242">
        <v>2310.1391820326312</v>
      </c>
      <c r="H29" s="238">
        <f t="shared" si="0"/>
        <v>30922.304562699435</v>
      </c>
    </row>
    <row r="30" spans="1:8" x14ac:dyDescent="0.25">
      <c r="A30" s="361"/>
      <c r="C30" s="29" t="s">
        <v>44</v>
      </c>
      <c r="D30" s="29">
        <v>26425.378436432991</v>
      </c>
      <c r="E30" s="326">
        <v>3091.0765793019236</v>
      </c>
      <c r="F30" s="29">
        <v>27015.80294420756</v>
      </c>
      <c r="G30" s="29">
        <v>3355.4215523519906</v>
      </c>
      <c r="H30" s="238">
        <f t="shared" si="0"/>
        <v>30922.304562699435</v>
      </c>
    </row>
    <row r="31" spans="1:8" x14ac:dyDescent="0.25">
      <c r="A31" s="361"/>
      <c r="C31" s="242" t="s">
        <v>46</v>
      </c>
      <c r="D31" s="242">
        <v>28421.245948508207</v>
      </c>
      <c r="E31" s="323">
        <v>2352.7192769110879</v>
      </c>
      <c r="F31" s="242">
        <v>27948.759783054735</v>
      </c>
      <c r="G31" s="242">
        <v>2763.7284130068279</v>
      </c>
      <c r="H31" s="238">
        <f t="shared" si="0"/>
        <v>30922.304562699435</v>
      </c>
    </row>
    <row r="32" spans="1:8" x14ac:dyDescent="0.25">
      <c r="A32" s="361"/>
      <c r="C32" s="29" t="s">
        <v>45</v>
      </c>
      <c r="D32" s="29">
        <v>28605.232922923984</v>
      </c>
      <c r="E32" s="326">
        <v>2933.4354603456563</v>
      </c>
      <c r="F32" s="29">
        <v>29258.973212471039</v>
      </c>
      <c r="G32" s="29">
        <v>3337.2627128978497</v>
      </c>
      <c r="H32" s="238">
        <f t="shared" si="0"/>
        <v>30922.304562699435</v>
      </c>
    </row>
    <row r="33" spans="1:8" x14ac:dyDescent="0.25">
      <c r="A33" s="361"/>
      <c r="C33" s="242" t="s">
        <v>38</v>
      </c>
      <c r="D33" s="242">
        <v>30961.912459431336</v>
      </c>
      <c r="E33" s="323">
        <v>2555.1107101236794</v>
      </c>
      <c r="F33" s="242">
        <v>32020.168990795701</v>
      </c>
      <c r="G33" s="242">
        <v>2705.9651946484259</v>
      </c>
      <c r="H33" s="238">
        <f t="shared" si="0"/>
        <v>30922.304562699435</v>
      </c>
    </row>
    <row r="34" spans="1:8" x14ac:dyDescent="0.25">
      <c r="A34" s="361"/>
      <c r="C34" s="29" t="s">
        <v>48</v>
      </c>
      <c r="D34" s="29">
        <v>26622.026198701045</v>
      </c>
      <c r="E34" s="326">
        <v>2500.7421280637554</v>
      </c>
      <c r="F34" s="29">
        <v>27644.998718270599</v>
      </c>
      <c r="G34" s="29">
        <v>2907.463307754208</v>
      </c>
      <c r="H34" s="238">
        <f t="shared" si="0"/>
        <v>30922.304562699435</v>
      </c>
    </row>
    <row r="35" spans="1:8" x14ac:dyDescent="0.25">
      <c r="C35" s="242" t="s">
        <v>42</v>
      </c>
      <c r="D35" s="242">
        <v>27019.101606796507</v>
      </c>
      <c r="E35" s="323">
        <v>2141.7440476878701</v>
      </c>
      <c r="F35" s="242">
        <v>26926.646581833596</v>
      </c>
      <c r="G35" s="242">
        <v>3040.0658138519016</v>
      </c>
      <c r="H35" s="238">
        <f t="shared" si="0"/>
        <v>30922.304562699435</v>
      </c>
    </row>
    <row r="36" spans="1:8" x14ac:dyDescent="0.25">
      <c r="C36" s="29" t="s">
        <v>56</v>
      </c>
      <c r="D36" s="29">
        <v>25994.320890082538</v>
      </c>
      <c r="E36" s="326">
        <v>4238.4488998765264</v>
      </c>
      <c r="F36" s="29">
        <v>25111.483629550814</v>
      </c>
      <c r="G36" s="29">
        <v>4597.5413508245874</v>
      </c>
      <c r="H36" s="238">
        <f t="shared" si="0"/>
        <v>30922.304562699435</v>
      </c>
    </row>
    <row r="37" spans="1:8" x14ac:dyDescent="0.25">
      <c r="C37" s="242" t="s">
        <v>52</v>
      </c>
      <c r="D37" s="242">
        <v>28730.870282634714</v>
      </c>
      <c r="E37" s="323">
        <v>2733.5755309580968</v>
      </c>
      <c r="F37" s="242">
        <v>28622.938649981443</v>
      </c>
      <c r="G37" s="242">
        <v>2870.4243773971757</v>
      </c>
      <c r="H37" s="238">
        <f t="shared" si="0"/>
        <v>30922.304562699435</v>
      </c>
    </row>
    <row r="38" spans="1:8" x14ac:dyDescent="0.25">
      <c r="C38" s="29" t="s">
        <v>57</v>
      </c>
      <c r="D38" s="29">
        <v>28500.188645199389</v>
      </c>
      <c r="E38" s="326">
        <v>2598.3825724643625</v>
      </c>
      <c r="F38" s="29">
        <v>27928.007512032011</v>
      </c>
      <c r="G38" s="29">
        <v>2967.5143877006835</v>
      </c>
      <c r="H38" s="238">
        <f t="shared" si="0"/>
        <v>30922.304562699435</v>
      </c>
    </row>
    <row r="39" spans="1:8" x14ac:dyDescent="0.25">
      <c r="C39" s="242" t="s">
        <v>55</v>
      </c>
      <c r="D39" s="242">
        <v>28555.891895811052</v>
      </c>
      <c r="E39" s="323">
        <v>1352.208667911327</v>
      </c>
      <c r="F39" s="242">
        <v>27895.547753670515</v>
      </c>
      <c r="G39" s="242">
        <v>1298.9777766552045</v>
      </c>
      <c r="H39" s="238">
        <f t="shared" si="0"/>
        <v>30922.304562699435</v>
      </c>
    </row>
    <row r="40" spans="1:8" x14ac:dyDescent="0.25">
      <c r="C40" s="29" t="s">
        <v>39</v>
      </c>
      <c r="D40" s="29">
        <v>28762.423341644491</v>
      </c>
      <c r="E40" s="326">
        <v>2881.5901877304968</v>
      </c>
      <c r="F40" s="29">
        <v>28278.688524590169</v>
      </c>
      <c r="G40" s="29">
        <v>3100.7105215589759</v>
      </c>
      <c r="H40" s="238">
        <f t="shared" si="0"/>
        <v>30922.304562699435</v>
      </c>
    </row>
    <row r="41" spans="1:8" x14ac:dyDescent="0.25">
      <c r="C41" s="242" t="s">
        <v>41</v>
      </c>
      <c r="D41" s="242">
        <v>29831.374268395375</v>
      </c>
      <c r="E41" s="323">
        <v>2522.7745648648838</v>
      </c>
      <c r="F41" s="242">
        <v>29655.44587515913</v>
      </c>
      <c r="G41" s="242">
        <v>2779.1111018358133</v>
      </c>
      <c r="H41" s="238">
        <f t="shared" si="0"/>
        <v>30922.304562699435</v>
      </c>
    </row>
    <row r="42" spans="1:8" x14ac:dyDescent="0.25">
      <c r="C42" s="29" t="s">
        <v>54</v>
      </c>
      <c r="D42" s="29">
        <v>30970.42148467273</v>
      </c>
      <c r="E42" s="326">
        <v>1243.1372708857252</v>
      </c>
      <c r="F42" s="29">
        <v>31731.359945042812</v>
      </c>
      <c r="G42" s="29">
        <v>1329.3587510324915</v>
      </c>
      <c r="H42" s="238">
        <f t="shared" si="0"/>
        <v>30922.304562699435</v>
      </c>
    </row>
    <row r="43" spans="1:8" x14ac:dyDescent="0.25">
      <c r="C43" s="242" t="s">
        <v>43</v>
      </c>
      <c r="D43" s="242">
        <v>29782.847161334605</v>
      </c>
      <c r="E43" s="323">
        <v>2555.2258034998895</v>
      </c>
      <c r="F43" s="242">
        <v>29052.487851859478</v>
      </c>
      <c r="G43" s="242">
        <v>2635.8262089196755</v>
      </c>
      <c r="H43" s="238">
        <f t="shared" si="0"/>
        <v>30922.304562699435</v>
      </c>
    </row>
    <row r="44" spans="1:8" x14ac:dyDescent="0.25">
      <c r="C44" s="29" t="s">
        <v>53</v>
      </c>
      <c r="D44" s="29">
        <v>29493.49000500486</v>
      </c>
      <c r="E44" s="326">
        <v>1220.9644655106426</v>
      </c>
      <c r="F44" s="29">
        <v>28640.111694903222</v>
      </c>
      <c r="G44" s="29">
        <v>1475.1530059445372</v>
      </c>
      <c r="H44" s="238">
        <f t="shared" si="0"/>
        <v>30922.304562699435</v>
      </c>
    </row>
    <row r="45" spans="1:8" x14ac:dyDescent="0.25">
      <c r="C45" s="242" t="s">
        <v>47</v>
      </c>
      <c r="D45" s="242">
        <v>30628.606158509036</v>
      </c>
      <c r="E45" s="323">
        <v>1315.510630045623</v>
      </c>
      <c r="F45" s="242">
        <v>29469.50090940412</v>
      </c>
      <c r="G45" s="242">
        <v>1370.1154582675651</v>
      </c>
      <c r="H45" s="238">
        <f t="shared" si="0"/>
        <v>30922.304562699435</v>
      </c>
    </row>
    <row r="46" spans="1:8" x14ac:dyDescent="0.25">
      <c r="C46" s="87" t="s">
        <v>260</v>
      </c>
      <c r="D46" s="87">
        <v>27789.100833049237</v>
      </c>
      <c r="E46" s="388">
        <v>3213.8030381858321</v>
      </c>
      <c r="F46" s="87">
        <v>27503.594284151452</v>
      </c>
      <c r="G46" s="87">
        <v>3418.7102785479856</v>
      </c>
      <c r="H46" s="238">
        <f t="shared" si="0"/>
        <v>30922.304562699435</v>
      </c>
    </row>
  </sheetData>
  <hyperlinks>
    <hyperlink ref="A19" location="'Regional utveckling'!A1" display="Regional utveckling" xr:uid="{00000000-0004-0000-0900-000000000000}"/>
    <hyperlink ref="A18" location="'Läkemedel'!A1" display="Läkemedel" xr:uid="{00000000-0004-0000-0900-000001000000}"/>
    <hyperlink ref="A17" location="'Övrig hälso- och sjukvård'!A1" display="Övrig hälso- och sjukvård" xr:uid="{00000000-0004-0000-0900-000002000000}"/>
    <hyperlink ref="A16" location="'Tandvård'!A1" display="Tandvård" xr:uid="{00000000-0004-0000-0900-000003000000}"/>
    <hyperlink ref="A15" location="'Specialiserad psykiatrisk vård'!A1" display="Specialiserad psykiatrisk vård" xr:uid="{00000000-0004-0000-0900-000004000000}"/>
    <hyperlink ref="A14" location="'Specialiserad somatisk vård'!A1" display="Specialiserad somatisk vård" xr:uid="{00000000-0004-0000-0900-000005000000}"/>
    <hyperlink ref="A13" location="'Vårdcentraler'!A1" display="Vårdcentraler" xr:uid="{00000000-0004-0000-0900-000006000000}"/>
    <hyperlink ref="A12" location="'Primärvård'!A1" display="Primärvård" xr:uid="{00000000-0004-0000-0900-000007000000}"/>
    <hyperlink ref="A11" location="'Vårdplatser'!A1" display="Vårdplatser" xr:uid="{00000000-0004-0000-0900-000008000000}"/>
    <hyperlink ref="A10" location="'Hälso- och sjukvård'!A1" display="Hälso- och sjukvård" xr:uid="{00000000-0004-0000-0900-000009000000}"/>
    <hyperlink ref="A5" location="'Regionernas ekonomi'!A1" display="Regionernas ekonomi" xr:uid="{00000000-0004-0000-0900-00000B000000}"/>
    <hyperlink ref="A20" location="'Trafik och infrastruktur'!A1" display="Trafik och infrastruktur, samt allmän regional utveckling" xr:uid="{00000000-0004-0000-0900-00000C000000}"/>
    <hyperlink ref="A21" location="'Utbildning och kultur'!A1" display="Utbildning och kultur" xr:uid="{00000000-0004-0000-0900-00000D000000}"/>
    <hyperlink ref="A4" location="Innehåll!A1" display="Innehåll" xr:uid="{00000000-0004-0000-0900-00000E000000}"/>
    <hyperlink ref="A6" location="'Kostnader och intäkter'!A1" display="Kostnader för hälso- och sjukvård respektive regional utveckling" xr:uid="{53454DF8-5229-4C8A-956F-8C56A118DF64}"/>
    <hyperlink ref="A7" location="'Kostnader och intäkter 1'!A1" display="Kostnader och intäkter" xr:uid="{04B2EECF-1787-4ECF-8E2B-423D66E86105}"/>
    <hyperlink ref="A8" location="'Kostnader och intäkter 2'!A1" display="Nettokostnad per område " xr:uid="{A6A4DCB3-CD54-4291-87A9-512387464365}"/>
    <hyperlink ref="A9" location="'Kostnader och intäkter 3'!A1" display="Nettokostnad per invånare för hälso- och sjukvård samt regional utveckling " xr:uid="{BAE37526-58CD-4A91-B380-607C55F5F1D6}"/>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9">
    <tabColor theme="6"/>
  </sheetPr>
  <dimension ref="A1:O42"/>
  <sheetViews>
    <sheetView showGridLines="0" showRowColHeaders="0" workbookViewId="0"/>
  </sheetViews>
  <sheetFormatPr defaultRowHeight="15" x14ac:dyDescent="0.25"/>
  <cols>
    <col min="1" max="1" width="59.5703125" customWidth="1"/>
  </cols>
  <sheetData>
    <row r="1" spans="1:3" ht="35.25" x14ac:dyDescent="0.5">
      <c r="A1" s="3" t="s">
        <v>4</v>
      </c>
    </row>
    <row r="2" spans="1:3" x14ac:dyDescent="0.25">
      <c r="A2" s="239"/>
      <c r="B2" s="7"/>
      <c r="C2" s="5" t="s">
        <v>34</v>
      </c>
    </row>
    <row r="3" spans="1:3" x14ac:dyDescent="0.25">
      <c r="A3" s="239"/>
      <c r="B3" s="7"/>
      <c r="C3" s="5"/>
    </row>
    <row r="4" spans="1:3" x14ac:dyDescent="0.25">
      <c r="A4" s="17" t="s">
        <v>14</v>
      </c>
      <c r="B4" s="7"/>
    </row>
    <row r="5" spans="1:3" x14ac:dyDescent="0.25">
      <c r="A5" s="18" t="s">
        <v>0</v>
      </c>
      <c r="B5" s="7"/>
    </row>
    <row r="6" spans="1:3" x14ac:dyDescent="0.25">
      <c r="A6" s="18" t="s">
        <v>2</v>
      </c>
    </row>
    <row r="7" spans="1:3" x14ac:dyDescent="0.25">
      <c r="A7" s="53" t="s">
        <v>4</v>
      </c>
      <c r="B7" s="7"/>
    </row>
    <row r="8" spans="1:3" x14ac:dyDescent="0.25">
      <c r="A8" s="34" t="s">
        <v>277</v>
      </c>
    </row>
    <row r="9" spans="1:3" x14ac:dyDescent="0.25">
      <c r="A9" s="34" t="s">
        <v>279</v>
      </c>
    </row>
    <row r="10" spans="1:3" x14ac:dyDescent="0.25">
      <c r="A10" s="34" t="s">
        <v>21</v>
      </c>
    </row>
    <row r="11" spans="1:3" x14ac:dyDescent="0.25">
      <c r="A11" s="34" t="s">
        <v>15</v>
      </c>
    </row>
    <row r="12" spans="1:3" x14ac:dyDescent="0.25">
      <c r="A12" s="34" t="s">
        <v>16</v>
      </c>
    </row>
    <row r="13" spans="1:3" x14ac:dyDescent="0.25">
      <c r="A13" s="34" t="s">
        <v>17</v>
      </c>
    </row>
    <row r="14" spans="1:3" x14ac:dyDescent="0.25">
      <c r="A14" s="34" t="s">
        <v>18</v>
      </c>
    </row>
    <row r="15" spans="1:3" x14ac:dyDescent="0.25">
      <c r="A15" s="34" t="s">
        <v>20</v>
      </c>
    </row>
    <row r="16" spans="1:3" x14ac:dyDescent="0.25">
      <c r="A16" s="34" t="s">
        <v>19</v>
      </c>
    </row>
    <row r="17" spans="1:15" x14ac:dyDescent="0.25">
      <c r="A17" s="18" t="s">
        <v>6</v>
      </c>
    </row>
    <row r="18" spans="1:15" x14ac:dyDescent="0.25">
      <c r="A18" s="18" t="s">
        <v>8</v>
      </c>
      <c r="B18" s="7"/>
    </row>
    <row r="19" spans="1:15" x14ac:dyDescent="0.25">
      <c r="A19" s="18" t="s">
        <v>10</v>
      </c>
      <c r="B19" s="7"/>
    </row>
    <row r="20" spans="1:15" x14ac:dyDescent="0.25">
      <c r="A20" s="18" t="s">
        <v>12</v>
      </c>
      <c r="B20" s="7"/>
    </row>
    <row r="21" spans="1:15" x14ac:dyDescent="0.25">
      <c r="A21" s="18" t="s">
        <v>13</v>
      </c>
      <c r="B21" s="7"/>
    </row>
    <row r="22" spans="1:15" x14ac:dyDescent="0.25">
      <c r="A22" s="18" t="s">
        <v>1</v>
      </c>
      <c r="B22" s="7"/>
    </row>
    <row r="23" spans="1:15" x14ac:dyDescent="0.25">
      <c r="A23" s="18" t="s">
        <v>3</v>
      </c>
      <c r="B23" s="7"/>
    </row>
    <row r="24" spans="1:15" x14ac:dyDescent="0.25">
      <c r="A24" s="18" t="s">
        <v>5</v>
      </c>
      <c r="B24" s="7"/>
    </row>
    <row r="25" spans="1:15" x14ac:dyDescent="0.25">
      <c r="A25" s="18" t="s">
        <v>7</v>
      </c>
      <c r="B25" s="7"/>
    </row>
    <row r="26" spans="1:15" x14ac:dyDescent="0.25">
      <c r="A26" s="18" t="s">
        <v>9</v>
      </c>
    </row>
    <row r="27" spans="1:15" x14ac:dyDescent="0.25">
      <c r="A27" s="360" t="s">
        <v>11</v>
      </c>
    </row>
    <row r="28" spans="1:15" x14ac:dyDescent="0.25">
      <c r="A28" s="361"/>
    </row>
    <row r="29" spans="1:15" x14ac:dyDescent="0.25">
      <c r="A29" s="361"/>
      <c r="C29" s="365"/>
      <c r="D29" s="366"/>
      <c r="E29" s="366"/>
      <c r="F29" s="366"/>
      <c r="G29" s="366"/>
      <c r="H29" s="366"/>
      <c r="I29" s="366"/>
      <c r="J29" s="366"/>
      <c r="K29" s="366"/>
      <c r="L29" s="366"/>
      <c r="M29" s="366"/>
      <c r="N29" s="366"/>
      <c r="O29" s="366"/>
    </row>
    <row r="30" spans="1:15" x14ac:dyDescent="0.25">
      <c r="A30" s="361"/>
      <c r="C30" s="368" t="s">
        <v>496</v>
      </c>
      <c r="D30" s="366"/>
      <c r="E30" s="366"/>
      <c r="F30" s="366"/>
      <c r="G30" s="366"/>
      <c r="H30" s="366"/>
      <c r="I30" s="366"/>
      <c r="J30" s="366"/>
      <c r="K30" s="366"/>
      <c r="L30" s="366"/>
      <c r="M30" s="366"/>
      <c r="N30" s="366"/>
      <c r="O30" s="366"/>
    </row>
    <row r="31" spans="1:15" x14ac:dyDescent="0.25">
      <c r="A31" s="361"/>
      <c r="C31" s="366"/>
      <c r="D31" s="366"/>
      <c r="E31" s="366"/>
      <c r="F31" s="366"/>
      <c r="G31" s="366"/>
      <c r="H31" s="366"/>
      <c r="I31" s="366"/>
      <c r="J31" s="366"/>
      <c r="K31" s="366"/>
      <c r="L31" s="366"/>
      <c r="M31" s="366"/>
      <c r="N31" s="366"/>
      <c r="O31" s="366"/>
    </row>
    <row r="32" spans="1:15" x14ac:dyDescent="0.25">
      <c r="A32" s="361"/>
      <c r="C32" s="366"/>
      <c r="D32" s="366"/>
      <c r="E32" s="366"/>
      <c r="F32" s="366"/>
      <c r="G32" s="366"/>
      <c r="H32" s="366"/>
      <c r="I32" s="366"/>
      <c r="J32" s="366"/>
      <c r="K32" s="366"/>
      <c r="L32" s="366"/>
      <c r="M32" s="366"/>
      <c r="N32" s="366"/>
      <c r="O32" s="366"/>
    </row>
    <row r="33" spans="1:4" x14ac:dyDescent="0.25">
      <c r="A33" s="361"/>
      <c r="D33" s="367"/>
    </row>
    <row r="34" spans="1:4" x14ac:dyDescent="0.25">
      <c r="A34" s="361"/>
    </row>
    <row r="35" spans="1:4" x14ac:dyDescent="0.25">
      <c r="C35" s="366"/>
    </row>
    <row r="36" spans="1:4" x14ac:dyDescent="0.25">
      <c r="C36" s="366"/>
    </row>
    <row r="37" spans="1:4" x14ac:dyDescent="0.25">
      <c r="C37" s="366"/>
    </row>
    <row r="38" spans="1:4" x14ac:dyDescent="0.25">
      <c r="C38" s="366"/>
    </row>
    <row r="39" spans="1:4" x14ac:dyDescent="0.25">
      <c r="C39" s="366"/>
    </row>
    <row r="40" spans="1:4" x14ac:dyDescent="0.25">
      <c r="C40" s="366"/>
    </row>
    <row r="41" spans="1:4" x14ac:dyDescent="0.25">
      <c r="C41" s="366"/>
    </row>
    <row r="42" spans="1:4" x14ac:dyDescent="0.25">
      <c r="C42" s="366"/>
    </row>
  </sheetData>
  <hyperlinks>
    <hyperlink ref="A25" location="'Regional utveckling'!A1" display="Regional utveckling" xr:uid="{00000000-0004-0000-0A00-000000000000}"/>
    <hyperlink ref="A24" location="'Läkemedel'!A1" display="Läkemedel" xr:uid="{00000000-0004-0000-0A00-000001000000}"/>
    <hyperlink ref="A23" location="'Övrig hälso- och sjukvård'!A1" display="Övrig hälso- och sjukvård" xr:uid="{00000000-0004-0000-0A00-000002000000}"/>
    <hyperlink ref="A22" location="'Tandvård'!A1" display="Tandvård" xr:uid="{00000000-0004-0000-0A00-000003000000}"/>
    <hyperlink ref="A21" location="'Specialiserad psykiatrisk vård'!A1" display="Specialiserad psykiatrisk vård" xr:uid="{00000000-0004-0000-0A00-000004000000}"/>
    <hyperlink ref="A20" location="'Specialiserad somatisk vård'!A1" display="Specialiserad somatisk vård" xr:uid="{00000000-0004-0000-0A00-000005000000}"/>
    <hyperlink ref="A19" location="'Vårdcentraler'!A1" display="Vårdcentraler" xr:uid="{00000000-0004-0000-0A00-000006000000}"/>
    <hyperlink ref="A18" location="'Primärvård'!A1" display="Primärvård" xr:uid="{00000000-0004-0000-0A00-000007000000}"/>
    <hyperlink ref="A17" location="'Vårdplatser'!A1" display="Vårdplatser" xr:uid="{00000000-0004-0000-0A00-000008000000}"/>
    <hyperlink ref="A7" location="'Hälso- och sjukvård'!A1" display="Hälso- och sjukvård" xr:uid="{00000000-0004-0000-0A00-000009000000}"/>
    <hyperlink ref="A5" location="'Regionernas ekonomi'!A1" display="Regionernas ekonomi" xr:uid="{00000000-0004-0000-0A00-00000B000000}"/>
    <hyperlink ref="A26" location="'Trafik och infrastruktur'!A1" display="Trafik och infrastruktur, samt allmän regional utveckling" xr:uid="{00000000-0004-0000-0A00-00000C000000}"/>
    <hyperlink ref="A27" location="'Utbildning och kultur'!A1" display="Utbildning och kultur" xr:uid="{00000000-0004-0000-0A00-00000D000000}"/>
    <hyperlink ref="A4" location="Innehåll!A1" display="Innehåll" xr:uid="{00000000-0004-0000-0A00-00000E000000}"/>
    <hyperlink ref="A6" location="'Kostnader och intäkter'!A1" display="Kostnader för hälso- och sjukvård respektive regional utveckling" xr:uid="{05BE43B3-3A3C-4839-B234-948D25E7F135}"/>
    <hyperlink ref="A8" location="'Hälso- och sjukvård 1'!A1" display="Hälso- och sjukvård 1" xr:uid="{87452C9C-AE7D-4138-8B2B-FB52616D3647}"/>
    <hyperlink ref="A9" location="'Hälso- och sjukvård 2'!A1" display="Hälso- och sjukvård 2" xr:uid="{720331B0-6E18-417D-BB34-431B763C0CD5}"/>
    <hyperlink ref="A10" location="'Hälso- och sjukvård 3'!A1" display="Hälso- och sjukvård 3" xr:uid="{3724B88C-5A75-4154-BA77-8A958D094C3D}"/>
    <hyperlink ref="A11" location="'Hälso- och sjukvård 4'!A1" display="Hälso- och sjukvård 4" xr:uid="{E8FFDB9B-D480-4FBE-9654-76741CDD99A8}"/>
    <hyperlink ref="A12" location="'Hälso- och sjukvård 5'!A1" display="Hälso- och sjukvård 5" xr:uid="{C5EA7903-7567-4BE5-89D5-3D1CD46A5875}"/>
    <hyperlink ref="A13" location="'Hälso- och sjukvård 6'!A1" display="Hälso- och sjukvård 6" xr:uid="{9BB87DDD-4716-42E0-9E90-AA51067B0801}"/>
    <hyperlink ref="A14" location="'Hälso- och sjukvård 7'!A1" display="Hälso- och sjukvård 7" xr:uid="{F74FD571-D812-4339-9276-F3A956BD0C49}"/>
    <hyperlink ref="A15" location="'Hälso- och sjukvård 8'!A1" display="Hälso- och sjukvård 8" xr:uid="{7D860F27-D543-4063-8730-A3F05FAB58B8}"/>
    <hyperlink ref="A16" location="'Hälso- och sjukvård 9'!A1" display="Hälso- och sjukvård 9" xr:uid="{4AC2037F-83FA-44BF-97FB-95EE66E7277B}"/>
  </hyperlink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28">
    <tabColor theme="6"/>
  </sheetPr>
  <dimension ref="A1:L40"/>
  <sheetViews>
    <sheetView showGridLines="0" showRowColHeaders="0" workbookViewId="0"/>
  </sheetViews>
  <sheetFormatPr defaultRowHeight="15" x14ac:dyDescent="0.25"/>
  <cols>
    <col min="1" max="1" width="59.5703125" customWidth="1"/>
    <col min="3" max="3" width="60.42578125" customWidth="1"/>
    <col min="4" max="5" width="10.7109375" bestFit="1" customWidth="1"/>
  </cols>
  <sheetData>
    <row r="1" spans="1:12" ht="35.25" x14ac:dyDescent="0.5">
      <c r="A1" s="3" t="s">
        <v>4</v>
      </c>
    </row>
    <row r="2" spans="1:12" x14ac:dyDescent="0.25">
      <c r="A2" s="239"/>
      <c r="C2" s="5" t="s">
        <v>278</v>
      </c>
    </row>
    <row r="3" spans="1:12" x14ac:dyDescent="0.25">
      <c r="A3" s="239"/>
      <c r="C3" s="73" t="s">
        <v>398</v>
      </c>
    </row>
    <row r="4" spans="1:12" x14ac:dyDescent="0.25">
      <c r="A4" s="17" t="s">
        <v>14</v>
      </c>
      <c r="C4" s="47" t="s">
        <v>272</v>
      </c>
      <c r="D4" s="286">
        <v>2019</v>
      </c>
      <c r="E4" s="286">
        <v>2020</v>
      </c>
    </row>
    <row r="5" spans="1:12" x14ac:dyDescent="0.25">
      <c r="A5" s="18" t="s">
        <v>0</v>
      </c>
      <c r="C5" s="85" t="s">
        <v>261</v>
      </c>
      <c r="D5" s="21">
        <v>81096.396907373855</v>
      </c>
      <c r="E5" s="21">
        <v>84538.248681860394</v>
      </c>
    </row>
    <row r="6" spans="1:12" x14ac:dyDescent="0.25">
      <c r="A6" s="18" t="s">
        <v>2</v>
      </c>
      <c r="C6" s="2" t="s">
        <v>262</v>
      </c>
      <c r="D6" s="19">
        <v>38894.831065112019</v>
      </c>
      <c r="E6" s="19">
        <v>37210.432656974051</v>
      </c>
      <c r="I6" s="1"/>
      <c r="J6" s="1"/>
      <c r="L6" s="1"/>
    </row>
    <row r="7" spans="1:12" x14ac:dyDescent="0.25">
      <c r="A7" s="53" t="s">
        <v>4</v>
      </c>
      <c r="C7" s="85" t="s">
        <v>186</v>
      </c>
      <c r="D7" s="21">
        <v>62191.721117727036</v>
      </c>
      <c r="E7" s="21">
        <v>64386.210831859506</v>
      </c>
      <c r="I7" s="1"/>
      <c r="J7" s="1"/>
      <c r="L7" s="1"/>
    </row>
    <row r="8" spans="1:12" x14ac:dyDescent="0.25">
      <c r="A8" s="363" t="s">
        <v>277</v>
      </c>
      <c r="C8" s="4" t="s">
        <v>192</v>
      </c>
      <c r="D8" s="120">
        <v>12518.671299933763</v>
      </c>
      <c r="E8" s="120">
        <v>13124.420231790047</v>
      </c>
      <c r="I8" s="1"/>
      <c r="J8" s="1"/>
      <c r="L8" s="1"/>
    </row>
    <row r="9" spans="1:12" x14ac:dyDescent="0.25">
      <c r="A9" s="34" t="s">
        <v>279</v>
      </c>
      <c r="C9" s="85" t="s">
        <v>187</v>
      </c>
      <c r="D9" s="21">
        <v>2308.4023076020003</v>
      </c>
      <c r="E9" s="21">
        <v>2761.1427643632946</v>
      </c>
      <c r="I9" s="1"/>
      <c r="J9" s="1"/>
      <c r="L9" s="1"/>
    </row>
    <row r="10" spans="1:12" x14ac:dyDescent="0.25">
      <c r="A10" s="34" t="s">
        <v>21</v>
      </c>
      <c r="C10" s="2" t="s">
        <v>263</v>
      </c>
      <c r="D10" s="19">
        <v>68683.0930589786</v>
      </c>
      <c r="E10" s="19">
        <v>74031.438826352736</v>
      </c>
      <c r="I10" s="1"/>
      <c r="J10" s="1"/>
      <c r="L10" s="1"/>
    </row>
    <row r="11" spans="1:12" x14ac:dyDescent="0.25">
      <c r="A11" s="34" t="s">
        <v>15</v>
      </c>
      <c r="C11" s="24" t="s">
        <v>264</v>
      </c>
      <c r="D11" s="204">
        <v>24675.454353968984</v>
      </c>
      <c r="E11" s="204">
        <v>27452.755072744443</v>
      </c>
      <c r="I11" s="1"/>
      <c r="J11" s="1"/>
      <c r="L11" s="1"/>
    </row>
    <row r="12" spans="1:12" x14ac:dyDescent="0.25">
      <c r="A12" s="34" t="s">
        <v>16</v>
      </c>
      <c r="C12" s="2" t="s">
        <v>265</v>
      </c>
      <c r="D12" s="19">
        <v>2952.633076412063</v>
      </c>
      <c r="E12" s="19">
        <v>2904.5453661346219</v>
      </c>
      <c r="I12" s="1"/>
      <c r="J12" s="1"/>
      <c r="L12" s="1"/>
    </row>
    <row r="13" spans="1:12" x14ac:dyDescent="0.25">
      <c r="A13" s="34" t="s">
        <v>17</v>
      </c>
      <c r="C13" s="96" t="s">
        <v>266</v>
      </c>
      <c r="D13" s="50">
        <v>256127.07753320562</v>
      </c>
      <c r="E13" s="50">
        <v>265832.0191275446</v>
      </c>
      <c r="I13" s="1"/>
      <c r="J13" s="1"/>
      <c r="L13" s="1"/>
    </row>
    <row r="14" spans="1:12" x14ac:dyDescent="0.25">
      <c r="A14" s="34" t="s">
        <v>18</v>
      </c>
      <c r="C14" s="229" t="s">
        <v>267</v>
      </c>
      <c r="D14" s="113">
        <f>D13-D8</f>
        <v>243608.40623327185</v>
      </c>
      <c r="E14" s="113">
        <f>E13-E8</f>
        <v>252707.59889575455</v>
      </c>
      <c r="I14" s="1"/>
      <c r="J14" s="1"/>
      <c r="L14" s="1"/>
    </row>
    <row r="15" spans="1:12" x14ac:dyDescent="0.25">
      <c r="A15" s="34" t="s">
        <v>20</v>
      </c>
      <c r="C15" s="205" t="s">
        <v>268</v>
      </c>
      <c r="D15" s="206">
        <v>260660.33745699999</v>
      </c>
      <c r="E15" s="206">
        <v>256361.5374600371</v>
      </c>
      <c r="I15" s="1"/>
      <c r="J15" s="1"/>
      <c r="L15" s="1"/>
    </row>
    <row r="16" spans="1:12" x14ac:dyDescent="0.25">
      <c r="A16" s="34" t="s">
        <v>19</v>
      </c>
      <c r="C16" s="2" t="s">
        <v>269</v>
      </c>
      <c r="D16" s="19">
        <v>6140.259489774</v>
      </c>
      <c r="E16" s="19">
        <v>5542.128900705</v>
      </c>
      <c r="I16" s="1"/>
      <c r="J16" s="1"/>
      <c r="K16" s="1"/>
      <c r="L16" s="1"/>
    </row>
    <row r="17" spans="1:12" x14ac:dyDescent="0.25">
      <c r="A17" s="18" t="s">
        <v>6</v>
      </c>
      <c r="C17" s="85" t="s">
        <v>214</v>
      </c>
      <c r="D17" s="21">
        <v>15589.364707266604</v>
      </c>
      <c r="E17" s="21">
        <v>14969.831849137106</v>
      </c>
      <c r="I17" s="1"/>
      <c r="J17" s="1"/>
      <c r="L17" s="1"/>
    </row>
    <row r="18" spans="1:12" x14ac:dyDescent="0.25">
      <c r="A18" s="18" t="s">
        <v>8</v>
      </c>
      <c r="C18" s="4" t="s">
        <v>215</v>
      </c>
      <c r="D18" s="120">
        <v>12345.791575500003</v>
      </c>
      <c r="E18" s="120">
        <v>12284.583659051399</v>
      </c>
      <c r="I18" s="1"/>
      <c r="J18" s="1"/>
      <c r="L18" s="1"/>
    </row>
    <row r="19" spans="1:12" x14ac:dyDescent="0.25">
      <c r="A19" s="18" t="s">
        <v>10</v>
      </c>
      <c r="C19" s="85" t="s">
        <v>216</v>
      </c>
      <c r="D19" s="21">
        <v>2658.2551083949202</v>
      </c>
      <c r="E19" s="21">
        <v>2471.1189230821583</v>
      </c>
      <c r="I19" s="1"/>
      <c r="J19" s="1"/>
      <c r="L19" s="1"/>
    </row>
    <row r="20" spans="1:12" x14ac:dyDescent="0.25">
      <c r="A20" s="18" t="s">
        <v>12</v>
      </c>
      <c r="C20" s="2" t="s">
        <v>217</v>
      </c>
      <c r="D20" s="19">
        <v>876.24902566265598</v>
      </c>
      <c r="E20" s="19">
        <v>899.50718537340617</v>
      </c>
      <c r="I20" s="1"/>
      <c r="J20" s="1"/>
      <c r="L20" s="1"/>
    </row>
    <row r="21" spans="1:12" x14ac:dyDescent="0.25">
      <c r="A21" s="18" t="s">
        <v>13</v>
      </c>
      <c r="C21" s="85" t="s">
        <v>218</v>
      </c>
      <c r="D21" s="21">
        <v>16054.701589160008</v>
      </c>
      <c r="E21" s="21">
        <v>25747.982976710096</v>
      </c>
      <c r="L21" s="1"/>
    </row>
    <row r="22" spans="1:12" x14ac:dyDescent="0.25">
      <c r="A22" s="18" t="s">
        <v>1</v>
      </c>
      <c r="C22" s="2" t="s">
        <v>220</v>
      </c>
      <c r="D22" s="19">
        <v>1282.320983731553</v>
      </c>
      <c r="E22" s="19">
        <v>1729.5135894773859</v>
      </c>
      <c r="I22" s="1"/>
      <c r="J22" s="1"/>
      <c r="L22" s="1"/>
    </row>
    <row r="23" spans="1:12" x14ac:dyDescent="0.25">
      <c r="A23" s="18" t="s">
        <v>3</v>
      </c>
      <c r="C23" s="96" t="s">
        <v>270</v>
      </c>
      <c r="D23" s="50">
        <v>42601.150903989677</v>
      </c>
      <c r="E23" s="50">
        <v>51360.083424485114</v>
      </c>
      <c r="I23" s="1"/>
      <c r="J23" s="1"/>
      <c r="L23" s="1"/>
    </row>
    <row r="24" spans="1:12" x14ac:dyDescent="0.25">
      <c r="A24" s="18" t="s">
        <v>5</v>
      </c>
      <c r="C24" s="121" t="s">
        <v>271</v>
      </c>
      <c r="D24" s="122">
        <f>D23-D18</f>
        <v>30255.359328489674</v>
      </c>
      <c r="E24" s="122">
        <f>E23-E18</f>
        <v>39075.499765433713</v>
      </c>
      <c r="I24" s="1"/>
      <c r="J24" s="1"/>
      <c r="L24" s="1"/>
    </row>
    <row r="25" spans="1:12" x14ac:dyDescent="0.25">
      <c r="A25" s="18" t="s">
        <v>7</v>
      </c>
      <c r="I25" s="1"/>
      <c r="J25" s="1"/>
      <c r="L25" s="1"/>
    </row>
    <row r="26" spans="1:12" x14ac:dyDescent="0.25">
      <c r="A26" s="18" t="s">
        <v>9</v>
      </c>
      <c r="D26" s="1"/>
      <c r="E26" s="1"/>
    </row>
    <row r="27" spans="1:12" x14ac:dyDescent="0.25">
      <c r="A27" s="360" t="s">
        <v>11</v>
      </c>
    </row>
    <row r="28" spans="1:12" x14ac:dyDescent="0.25">
      <c r="A28" s="361"/>
    </row>
    <row r="29" spans="1:12" x14ac:dyDescent="0.25">
      <c r="A29" s="361"/>
    </row>
    <row r="30" spans="1:12" x14ac:dyDescent="0.25">
      <c r="A30" s="361"/>
    </row>
    <row r="31" spans="1:12" x14ac:dyDescent="0.25">
      <c r="A31" s="361"/>
      <c r="C31" s="5"/>
      <c r="D31" s="1"/>
      <c r="E31" s="1"/>
    </row>
    <row r="32" spans="1:12" x14ac:dyDescent="0.25">
      <c r="A32" s="361"/>
      <c r="C32" s="5"/>
      <c r="D32" s="1"/>
      <c r="E32" s="1"/>
    </row>
    <row r="33" spans="1:5" x14ac:dyDescent="0.25">
      <c r="A33" s="361"/>
    </row>
    <row r="34" spans="1:5" x14ac:dyDescent="0.25">
      <c r="A34" s="361"/>
      <c r="C34" s="5"/>
      <c r="D34" s="1"/>
      <c r="E34" s="1"/>
    </row>
    <row r="35" spans="1:5" x14ac:dyDescent="0.25">
      <c r="C35" s="5"/>
      <c r="D35" s="1"/>
      <c r="E35" s="1"/>
    </row>
    <row r="38" spans="1:5" x14ac:dyDescent="0.25">
      <c r="D38" s="1"/>
      <c r="E38" s="1"/>
    </row>
    <row r="39" spans="1:5" x14ac:dyDescent="0.25">
      <c r="D39" s="1"/>
      <c r="E39" s="1"/>
    </row>
    <row r="40" spans="1:5" x14ac:dyDescent="0.25">
      <c r="C40" s="5"/>
      <c r="D40" s="91"/>
      <c r="E40" s="91"/>
    </row>
  </sheetData>
  <hyperlinks>
    <hyperlink ref="A25" location="'Regional utveckling'!A1" display="Regional utveckling" xr:uid="{00000000-0004-0000-0B00-000000000000}"/>
    <hyperlink ref="A24" location="'Läkemedel'!A1" display="Läkemedel" xr:uid="{00000000-0004-0000-0B00-000001000000}"/>
    <hyperlink ref="A23" location="'Övrig hälso- och sjukvård'!A1" display="Övrig hälso- och sjukvård" xr:uid="{00000000-0004-0000-0B00-000002000000}"/>
    <hyperlink ref="A22" location="'Tandvård'!A1" display="Tandvård" xr:uid="{00000000-0004-0000-0B00-000003000000}"/>
    <hyperlink ref="A21" location="'Specialiserad psykiatrisk vård'!A1" display="Specialiserad psykiatrisk vård" xr:uid="{00000000-0004-0000-0B00-000004000000}"/>
    <hyperlink ref="A20" location="'Specialiserad somatisk vård'!A1" display="Specialiserad somatisk vård" xr:uid="{00000000-0004-0000-0B00-000005000000}"/>
    <hyperlink ref="A19" location="'Vårdcentraler'!A1" display="Vårdcentraler" xr:uid="{00000000-0004-0000-0B00-000006000000}"/>
    <hyperlink ref="A18" location="'Primärvård'!A1" display="Primärvård" xr:uid="{00000000-0004-0000-0B00-000007000000}"/>
    <hyperlink ref="A17" location="'Vårdplatser'!A1" display="Vårdplatser" xr:uid="{00000000-0004-0000-0B00-000008000000}"/>
    <hyperlink ref="A7" location="'Hälso- och sjukvård'!A1" display="Hälso- och sjukvård" xr:uid="{00000000-0004-0000-0B00-000009000000}"/>
    <hyperlink ref="A5" location="'Regionernas ekonomi'!A1" display="Regionernas ekonomi" xr:uid="{00000000-0004-0000-0B00-00000B000000}"/>
    <hyperlink ref="A26" location="'Trafik och infrastruktur'!A1" display="Trafik och infrastruktur, samt allmän regional utveckling" xr:uid="{00000000-0004-0000-0B00-00000C000000}"/>
    <hyperlink ref="A27" location="'Utbildning och kultur'!A1" display="Utbildning och kultur" xr:uid="{00000000-0004-0000-0B00-00000D000000}"/>
    <hyperlink ref="A4" location="Innehåll!A1" display="Innehåll" xr:uid="{00000000-0004-0000-0B00-00000E000000}"/>
    <hyperlink ref="A6" location="'Kostnader och intäkter'!A1" display="Kostnader för hälso- och sjukvård respektive regional utveckling" xr:uid="{0ECAC91D-8B9F-4A2C-938F-C948ED461095}"/>
    <hyperlink ref="A8" location="'Hälso- och sjukvård 1'!A1" display="Hälso- och sjukvård 1" xr:uid="{C9ECAE19-27A9-4184-975C-46D9A2B71899}"/>
    <hyperlink ref="A9" location="'Hälso- och sjukvård 2'!A1" display="Hälso- och sjukvård 2" xr:uid="{CE144DC0-369C-4DB9-B94E-C7297FD8D014}"/>
    <hyperlink ref="A10" location="'Hälso- och sjukvård 3'!A1" display="Hälso- och sjukvård 3" xr:uid="{1A15E84E-ACE6-4339-AFBD-D2BEBF55CE43}"/>
    <hyperlink ref="A11" location="'Hälso- och sjukvård 4'!A1" display="Hälso- och sjukvård 4" xr:uid="{60FA3814-17F7-489B-958E-475C61E0F88A}"/>
    <hyperlink ref="A12" location="'Hälso- och sjukvård 5'!A1" display="Hälso- och sjukvård 5" xr:uid="{87DA0919-3606-49CA-AAA9-88E778027E0B}"/>
    <hyperlink ref="A13" location="'Hälso- och sjukvård 6'!A1" display="Hälso- och sjukvård 6" xr:uid="{E43487B1-698F-4B84-A014-52FC26895528}"/>
    <hyperlink ref="A14" location="'Hälso- och sjukvård 7'!A1" display="Hälso- och sjukvård 7" xr:uid="{44C14C8E-09F1-4D87-B742-8CBAC21594AD}"/>
    <hyperlink ref="A15" location="'Hälso- och sjukvård 8'!A1" display="Hälso- och sjukvård 8" xr:uid="{6C198913-DBCE-4186-9985-613406F82626}"/>
    <hyperlink ref="A16" location="'Hälso- och sjukvård 9'!A1" display="Hälso- och sjukvård 9" xr:uid="{1A60DB0F-7452-454A-8042-6D5DBA6F60CA}"/>
  </hyperlink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Blad27">
    <tabColor theme="6"/>
  </sheetPr>
  <dimension ref="A1:M37"/>
  <sheetViews>
    <sheetView showGridLines="0" showRowColHeaders="0" workbookViewId="0"/>
  </sheetViews>
  <sheetFormatPr defaultRowHeight="15" x14ac:dyDescent="0.25"/>
  <cols>
    <col min="1" max="1" width="59.5703125" customWidth="1"/>
    <col min="4" max="4" width="35.5703125" bestFit="1" customWidth="1"/>
    <col min="5" max="5" width="7.42578125" bestFit="1" customWidth="1"/>
    <col min="6" max="6" width="8.140625" customWidth="1"/>
    <col min="12" max="12" width="31.42578125" bestFit="1" customWidth="1"/>
  </cols>
  <sheetData>
    <row r="1" spans="1:3" ht="35.25" x14ac:dyDescent="0.5">
      <c r="A1" s="3" t="s">
        <v>4</v>
      </c>
    </row>
    <row r="2" spans="1:3" x14ac:dyDescent="0.25">
      <c r="A2" s="239"/>
      <c r="C2" s="5" t="s">
        <v>447</v>
      </c>
    </row>
    <row r="3" spans="1:3" x14ac:dyDescent="0.25">
      <c r="A3" s="239"/>
    </row>
    <row r="4" spans="1:3" x14ac:dyDescent="0.25">
      <c r="A4" s="17" t="s">
        <v>14</v>
      </c>
    </row>
    <row r="5" spans="1:3" x14ac:dyDescent="0.25">
      <c r="A5" s="18" t="s">
        <v>0</v>
      </c>
    </row>
    <row r="6" spans="1:3" x14ac:dyDescent="0.25">
      <c r="A6" s="18" t="s">
        <v>2</v>
      </c>
    </row>
    <row r="7" spans="1:3" x14ac:dyDescent="0.25">
      <c r="A7" s="53" t="s">
        <v>4</v>
      </c>
    </row>
    <row r="8" spans="1:3" x14ac:dyDescent="0.25">
      <c r="A8" s="34" t="s">
        <v>277</v>
      </c>
    </row>
    <row r="9" spans="1:3" x14ac:dyDescent="0.25">
      <c r="A9" s="363" t="s">
        <v>279</v>
      </c>
    </row>
    <row r="10" spans="1:3" x14ac:dyDescent="0.25">
      <c r="A10" s="34" t="s">
        <v>21</v>
      </c>
    </row>
    <row r="11" spans="1:3" x14ac:dyDescent="0.25">
      <c r="A11" s="34" t="s">
        <v>15</v>
      </c>
    </row>
    <row r="12" spans="1:3" x14ac:dyDescent="0.25">
      <c r="A12" s="34" t="s">
        <v>16</v>
      </c>
    </row>
    <row r="13" spans="1:3" x14ac:dyDescent="0.25">
      <c r="A13" s="34" t="s">
        <v>17</v>
      </c>
    </row>
    <row r="14" spans="1:3" x14ac:dyDescent="0.25">
      <c r="A14" s="34" t="s">
        <v>18</v>
      </c>
    </row>
    <row r="15" spans="1:3" x14ac:dyDescent="0.25">
      <c r="A15" s="34" t="s">
        <v>20</v>
      </c>
    </row>
    <row r="16" spans="1:3" x14ac:dyDescent="0.25">
      <c r="A16" s="34" t="s">
        <v>19</v>
      </c>
    </row>
    <row r="17" spans="1:13" x14ac:dyDescent="0.25">
      <c r="A17" s="18" t="s">
        <v>6</v>
      </c>
    </row>
    <row r="18" spans="1:13" x14ac:dyDescent="0.25">
      <c r="A18" s="18" t="s">
        <v>8</v>
      </c>
    </row>
    <row r="19" spans="1:13" x14ac:dyDescent="0.25">
      <c r="A19" s="18" t="s">
        <v>10</v>
      </c>
    </row>
    <row r="20" spans="1:13" x14ac:dyDescent="0.25">
      <c r="A20" s="18" t="s">
        <v>12</v>
      </c>
    </row>
    <row r="21" spans="1:13" x14ac:dyDescent="0.25">
      <c r="A21" s="18" t="s">
        <v>13</v>
      </c>
    </row>
    <row r="22" spans="1:13" x14ac:dyDescent="0.25">
      <c r="A22" s="18" t="s">
        <v>1</v>
      </c>
      <c r="C22" s="93" t="s">
        <v>501</v>
      </c>
    </row>
    <row r="23" spans="1:13" x14ac:dyDescent="0.25">
      <c r="A23" s="18" t="s">
        <v>3</v>
      </c>
    </row>
    <row r="24" spans="1:13" x14ac:dyDescent="0.25">
      <c r="A24" s="18" t="s">
        <v>5</v>
      </c>
    </row>
    <row r="25" spans="1:13" x14ac:dyDescent="0.25">
      <c r="A25" s="18" t="s">
        <v>7</v>
      </c>
    </row>
    <row r="26" spans="1:13" x14ac:dyDescent="0.25">
      <c r="A26" s="18" t="s">
        <v>9</v>
      </c>
    </row>
    <row r="27" spans="1:13" x14ac:dyDescent="0.25">
      <c r="A27" s="360" t="s">
        <v>11</v>
      </c>
      <c r="D27" s="132" t="s">
        <v>229</v>
      </c>
      <c r="E27" s="132">
        <v>2019</v>
      </c>
      <c r="F27" s="103"/>
      <c r="G27" s="132">
        <v>2020</v>
      </c>
      <c r="H27" s="103"/>
    </row>
    <row r="28" spans="1:13" x14ac:dyDescent="0.25">
      <c r="A28" s="361"/>
      <c r="D28" s="9" t="s">
        <v>234</v>
      </c>
      <c r="E28" s="1">
        <v>1399.1164949849999</v>
      </c>
      <c r="F28" s="134">
        <f>E28/E$37</f>
        <v>4.8698495270978089E-3</v>
      </c>
      <c r="G28" s="1">
        <v>1728.8752199559999</v>
      </c>
      <c r="H28" s="134">
        <f>G28/G$37</f>
        <v>6.0474648839189153E-3</v>
      </c>
      <c r="M28" s="95"/>
    </row>
    <row r="29" spans="1:13" x14ac:dyDescent="0.25">
      <c r="A29" s="361"/>
      <c r="D29" s="10" t="s">
        <v>8</v>
      </c>
      <c r="E29" s="32">
        <v>49706.726481442493</v>
      </c>
      <c r="F29" s="115">
        <f t="shared" ref="F29:H37" si="0">E29/E$37</f>
        <v>0.17301223973621155</v>
      </c>
      <c r="G29" s="32">
        <v>50942.522271028931</v>
      </c>
      <c r="H29" s="115">
        <f t="shared" si="0"/>
        <v>0.17819279898068363</v>
      </c>
    </row>
    <row r="30" spans="1:13" x14ac:dyDescent="0.25">
      <c r="A30" s="361"/>
      <c r="D30" s="9" t="s">
        <v>254</v>
      </c>
      <c r="E30" s="1">
        <v>15360.656835267209</v>
      </c>
      <c r="F30" s="134">
        <f t="shared" si="0"/>
        <v>5.3465231589553755E-2</v>
      </c>
      <c r="G30" s="1">
        <v>14870.258420945685</v>
      </c>
      <c r="H30" s="134">
        <f t="shared" si="0"/>
        <v>5.2014954334157919E-2</v>
      </c>
    </row>
    <row r="31" spans="1:13" x14ac:dyDescent="0.25">
      <c r="A31" s="361"/>
      <c r="D31" s="10" t="s">
        <v>288</v>
      </c>
      <c r="E31" s="32">
        <v>8807.1542498360013</v>
      </c>
      <c r="F31" s="115">
        <f t="shared" si="0"/>
        <v>3.0654713965831078E-2</v>
      </c>
      <c r="G31" s="32">
        <v>9639.6802078700002</v>
      </c>
      <c r="H31" s="115">
        <f t="shared" si="0"/>
        <v>3.3718817226604497E-2</v>
      </c>
    </row>
    <row r="32" spans="1:13" x14ac:dyDescent="0.25">
      <c r="A32" s="361"/>
      <c r="D32" s="9" t="s">
        <v>255</v>
      </c>
      <c r="E32" s="1">
        <v>69567.948142915004</v>
      </c>
      <c r="F32" s="134">
        <f t="shared" si="0"/>
        <v>0.24214240957009922</v>
      </c>
      <c r="G32" s="1">
        <v>65163.585979270501</v>
      </c>
      <c r="H32" s="134">
        <f t="shared" si="0"/>
        <v>0.22793692301859619</v>
      </c>
    </row>
    <row r="33" spans="1:8" x14ac:dyDescent="0.25">
      <c r="A33" s="361"/>
      <c r="D33" s="10" t="s">
        <v>287</v>
      </c>
      <c r="E33" s="32">
        <v>86928.233702927988</v>
      </c>
      <c r="F33" s="115">
        <f t="shared" si="0"/>
        <v>0.30256766988812478</v>
      </c>
      <c r="G33" s="32">
        <v>88343.574962074999</v>
      </c>
      <c r="H33" s="115">
        <f t="shared" si="0"/>
        <v>0.30901863890246728</v>
      </c>
    </row>
    <row r="34" spans="1:8" x14ac:dyDescent="0.25">
      <c r="A34" s="361"/>
      <c r="D34" s="9" t="s">
        <v>1</v>
      </c>
      <c r="E34" s="1">
        <v>7069.3839465371511</v>
      </c>
      <c r="F34" s="134">
        <f t="shared" si="0"/>
        <v>2.4606125502998861E-2</v>
      </c>
      <c r="G34" s="1">
        <v>7039.2798784856795</v>
      </c>
      <c r="H34" s="134">
        <f t="shared" si="0"/>
        <v>2.462282840418209E-2</v>
      </c>
    </row>
    <row r="35" spans="1:8" x14ac:dyDescent="0.25">
      <c r="D35" s="10" t="s">
        <v>3</v>
      </c>
      <c r="E35" s="32">
        <v>23590.117603089064</v>
      </c>
      <c r="F35" s="115">
        <f t="shared" si="0"/>
        <v>8.2109190668084156E-2</v>
      </c>
      <c r="G35" s="32">
        <v>20493.760520405496</v>
      </c>
      <c r="H35" s="115">
        <f t="shared" si="0"/>
        <v>7.1685507233859386E-2</v>
      </c>
    </row>
    <row r="36" spans="1:8" x14ac:dyDescent="0.25">
      <c r="D36" s="103" t="s">
        <v>281</v>
      </c>
      <c r="E36" s="19">
        <v>24872.454353968984</v>
      </c>
      <c r="F36" s="134">
        <f t="shared" si="0"/>
        <v>8.6572569551998796E-2</v>
      </c>
      <c r="G36" s="19">
        <v>27662.755072744443</v>
      </c>
      <c r="H36" s="134">
        <f t="shared" si="0"/>
        <v>9.6762067015530126E-2</v>
      </c>
    </row>
    <row r="37" spans="1:8" x14ac:dyDescent="0.25">
      <c r="D37" s="133" t="s">
        <v>164</v>
      </c>
      <c r="E37" s="135">
        <f>SUM(E28:E36)</f>
        <v>287301.79181096889</v>
      </c>
      <c r="F37" s="136">
        <f t="shared" si="0"/>
        <v>1</v>
      </c>
      <c r="G37" s="135">
        <f>SUM(G28:G36)</f>
        <v>285884.29253278172</v>
      </c>
      <c r="H37" s="136">
        <f t="shared" si="0"/>
        <v>1</v>
      </c>
    </row>
  </sheetData>
  <hyperlinks>
    <hyperlink ref="A25" location="'Regional utveckling'!A1" display="Regional utveckling" xr:uid="{00000000-0004-0000-0C00-000000000000}"/>
    <hyperlink ref="A24" location="'Läkemedel'!A1" display="Läkemedel" xr:uid="{00000000-0004-0000-0C00-000001000000}"/>
    <hyperlink ref="A23" location="'Övrig hälso- och sjukvård'!A1" display="Övrig hälso- och sjukvård" xr:uid="{00000000-0004-0000-0C00-000002000000}"/>
    <hyperlink ref="A22" location="'Tandvård'!A1" display="Tandvård" xr:uid="{00000000-0004-0000-0C00-000003000000}"/>
    <hyperlink ref="A21" location="'Specialiserad psykiatrisk vård'!A1" display="Specialiserad psykiatrisk vård" xr:uid="{00000000-0004-0000-0C00-000004000000}"/>
    <hyperlink ref="A20" location="'Specialiserad somatisk vård'!A1" display="Specialiserad somatisk vård" xr:uid="{00000000-0004-0000-0C00-000005000000}"/>
    <hyperlink ref="A19" location="'Vårdcentraler'!A1" display="Vårdcentraler" xr:uid="{00000000-0004-0000-0C00-000006000000}"/>
    <hyperlink ref="A18" location="'Primärvård'!A1" display="Primärvård" xr:uid="{00000000-0004-0000-0C00-000007000000}"/>
    <hyperlink ref="A17" location="'Vårdplatser'!A1" display="Vårdplatser" xr:uid="{00000000-0004-0000-0C00-000008000000}"/>
    <hyperlink ref="A7" location="'Hälso- och sjukvård'!A1" display="Hälso- och sjukvård" xr:uid="{00000000-0004-0000-0C00-000009000000}"/>
    <hyperlink ref="A5" location="'Regionernas ekonomi'!A1" display="Regionernas ekonomi" xr:uid="{00000000-0004-0000-0C00-00000B000000}"/>
    <hyperlink ref="A26" location="'Trafik och infrastruktur'!A1" display="Trafik och infrastruktur, samt allmän regional utveckling" xr:uid="{00000000-0004-0000-0C00-00000C000000}"/>
    <hyperlink ref="A27" location="'Utbildning och kultur'!A1" display="Utbildning och kultur" xr:uid="{00000000-0004-0000-0C00-00000D000000}"/>
    <hyperlink ref="A4" location="Innehåll!A1" display="Innehåll" xr:uid="{00000000-0004-0000-0C00-00000E000000}"/>
    <hyperlink ref="A6" location="'Kostnader och intäkter'!A1" display="Kostnader för hälso- och sjukvård respektive regional utveckling" xr:uid="{49E7D995-B334-491E-BADD-131771C4D553}"/>
    <hyperlink ref="A8" location="'Hälso- och sjukvård 1'!A1" display="Hälso- och sjukvård 1" xr:uid="{A1A36E13-9239-4D66-A9C0-6E63820F74C2}"/>
    <hyperlink ref="A9" location="'Hälso- och sjukvård 2'!A1" display="Hälso- och sjukvård 2" xr:uid="{9442146C-D3B9-4492-A172-916C5AFC75BA}"/>
    <hyperlink ref="A10" location="'Hälso- och sjukvård 3'!A1" display="Hälso- och sjukvård 3" xr:uid="{E93DEC8B-1B64-40D2-A39F-A1D8CEA43C16}"/>
    <hyperlink ref="A11" location="'Hälso- och sjukvård 4'!A1" display="Hälso- och sjukvård 4" xr:uid="{8C9DECAE-E22F-4935-B725-224676941F8A}"/>
    <hyperlink ref="A12" location="'Hälso- och sjukvård 5'!A1" display="Hälso- och sjukvård 5" xr:uid="{5880B544-185E-432D-BD14-8D74E1326289}"/>
    <hyperlink ref="A13" location="'Hälso- och sjukvård 6'!A1" display="Hälso- och sjukvård 6" xr:uid="{E4B6EC55-3F4C-4CD9-9F2B-FA3FCBC211E5}"/>
    <hyperlink ref="A14" location="'Hälso- och sjukvård 7'!A1" display="Hälso- och sjukvård 7" xr:uid="{F60DED65-3EEB-4E0A-824F-2C6045686E3A}"/>
    <hyperlink ref="A15" location="'Hälso- och sjukvård 8'!A1" display="Hälso- och sjukvård 8" xr:uid="{AB6897A4-119F-45CA-9213-8809E75880F9}"/>
    <hyperlink ref="A16" location="'Hälso- och sjukvård 9'!A1" display="Hälso- och sjukvård 9" xr:uid="{77DAB99D-47B9-48AE-A6D8-0F8E56514339}"/>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Blad26">
    <tabColor theme="6"/>
  </sheetPr>
  <dimension ref="A1:AM73"/>
  <sheetViews>
    <sheetView showGridLines="0" showRowColHeaders="0" workbookViewId="0"/>
  </sheetViews>
  <sheetFormatPr defaultRowHeight="15" x14ac:dyDescent="0.25"/>
  <cols>
    <col min="1" max="1" width="59.5703125" customWidth="1"/>
    <col min="4" max="4" width="19.42578125" bestFit="1" customWidth="1"/>
    <col min="5" max="12" width="14.140625" customWidth="1"/>
  </cols>
  <sheetData>
    <row r="1" spans="1:3" ht="35.25" x14ac:dyDescent="0.5">
      <c r="A1" s="3" t="s">
        <v>4</v>
      </c>
    </row>
    <row r="2" spans="1:3" x14ac:dyDescent="0.25">
      <c r="A2" s="239"/>
      <c r="C2" s="5" t="s">
        <v>497</v>
      </c>
    </row>
    <row r="3" spans="1:3" x14ac:dyDescent="0.25">
      <c r="A3" s="239"/>
    </row>
    <row r="4" spans="1:3" x14ac:dyDescent="0.25">
      <c r="A4" s="17" t="s">
        <v>14</v>
      </c>
    </row>
    <row r="5" spans="1:3" x14ac:dyDescent="0.25">
      <c r="A5" s="18" t="s">
        <v>0</v>
      </c>
    </row>
    <row r="6" spans="1:3" x14ac:dyDescent="0.25">
      <c r="A6" s="18" t="s">
        <v>2</v>
      </c>
    </row>
    <row r="7" spans="1:3" x14ac:dyDescent="0.25">
      <c r="A7" s="53" t="s">
        <v>4</v>
      </c>
    </row>
    <row r="8" spans="1:3" x14ac:dyDescent="0.25">
      <c r="A8" s="34" t="s">
        <v>277</v>
      </c>
    </row>
    <row r="9" spans="1:3" x14ac:dyDescent="0.25">
      <c r="A9" s="34" t="s">
        <v>279</v>
      </c>
    </row>
    <row r="10" spans="1:3" x14ac:dyDescent="0.25">
      <c r="A10" s="363" t="s">
        <v>21</v>
      </c>
    </row>
    <row r="11" spans="1:3" x14ac:dyDescent="0.25">
      <c r="A11" s="34" t="s">
        <v>15</v>
      </c>
    </row>
    <row r="12" spans="1:3" x14ac:dyDescent="0.25">
      <c r="A12" s="34" t="s">
        <v>16</v>
      </c>
    </row>
    <row r="13" spans="1:3" x14ac:dyDescent="0.25">
      <c r="A13" s="34" t="s">
        <v>17</v>
      </c>
    </row>
    <row r="14" spans="1:3" x14ac:dyDescent="0.25">
      <c r="A14" s="34" t="s">
        <v>18</v>
      </c>
    </row>
    <row r="15" spans="1:3" x14ac:dyDescent="0.25">
      <c r="A15" s="34" t="s">
        <v>20</v>
      </c>
    </row>
    <row r="16" spans="1:3" x14ac:dyDescent="0.25">
      <c r="A16" s="34" t="s">
        <v>19</v>
      </c>
    </row>
    <row r="17" spans="1:39" x14ac:dyDescent="0.25">
      <c r="A17" s="18" t="s">
        <v>6</v>
      </c>
    </row>
    <row r="18" spans="1:39" x14ac:dyDescent="0.25">
      <c r="A18" s="18" t="s">
        <v>8</v>
      </c>
    </row>
    <row r="19" spans="1:39" x14ac:dyDescent="0.25">
      <c r="A19" s="18" t="s">
        <v>10</v>
      </c>
    </row>
    <row r="20" spans="1:39" x14ac:dyDescent="0.25">
      <c r="A20" s="18" t="s">
        <v>12</v>
      </c>
    </row>
    <row r="21" spans="1:39" x14ac:dyDescent="0.25">
      <c r="A21" s="18" t="s">
        <v>13</v>
      </c>
    </row>
    <row r="22" spans="1:39" x14ac:dyDescent="0.25">
      <c r="A22" s="18" t="s">
        <v>1</v>
      </c>
    </row>
    <row r="23" spans="1:39" x14ac:dyDescent="0.25">
      <c r="A23" s="18" t="s">
        <v>3</v>
      </c>
    </row>
    <row r="24" spans="1:39" x14ac:dyDescent="0.25">
      <c r="A24" s="18" t="s">
        <v>5</v>
      </c>
    </row>
    <row r="25" spans="1:39" x14ac:dyDescent="0.25">
      <c r="A25" s="18" t="s">
        <v>7</v>
      </c>
    </row>
    <row r="26" spans="1:39" x14ac:dyDescent="0.25">
      <c r="A26" s="18" t="s">
        <v>9</v>
      </c>
    </row>
    <row r="27" spans="1:39" x14ac:dyDescent="0.25">
      <c r="A27" s="360" t="s">
        <v>11</v>
      </c>
      <c r="C27" s="73" t="s">
        <v>437</v>
      </c>
      <c r="D27" s="119"/>
      <c r="E27" s="54"/>
      <c r="F27" s="54"/>
      <c r="G27" s="54"/>
      <c r="H27" s="119"/>
      <c r="I27" s="54"/>
      <c r="J27" s="54"/>
      <c r="K27" s="54"/>
      <c r="L27" s="54"/>
    </row>
    <row r="28" spans="1:39" ht="45" x14ac:dyDescent="0.25">
      <c r="A28" s="361"/>
      <c r="C28" s="57" t="s">
        <v>75</v>
      </c>
      <c r="D28" s="57" t="s">
        <v>59</v>
      </c>
      <c r="E28" s="138" t="s">
        <v>8</v>
      </c>
      <c r="F28" s="138" t="s">
        <v>288</v>
      </c>
      <c r="G28" s="138" t="s">
        <v>254</v>
      </c>
      <c r="H28" s="138" t="s">
        <v>289</v>
      </c>
      <c r="I28" s="138" t="s">
        <v>255</v>
      </c>
      <c r="J28" s="138" t="s">
        <v>1</v>
      </c>
      <c r="K28" s="138" t="s">
        <v>281</v>
      </c>
      <c r="L28" s="138" t="s">
        <v>244</v>
      </c>
      <c r="M28" s="339" t="s">
        <v>290</v>
      </c>
    </row>
    <row r="29" spans="1:39" x14ac:dyDescent="0.25">
      <c r="A29" s="361"/>
      <c r="C29" s="63">
        <v>2019</v>
      </c>
      <c r="D29" s="10" t="s">
        <v>49</v>
      </c>
      <c r="E29" s="207">
        <v>5086.0698478512086</v>
      </c>
      <c r="F29" s="207">
        <v>611.67457061833409</v>
      </c>
      <c r="G29" s="207">
        <v>2249.3974753068997</v>
      </c>
      <c r="H29" s="207">
        <v>8871.3846940848889</v>
      </c>
      <c r="I29" s="207">
        <v>6308.1569370164498</v>
      </c>
      <c r="J29" s="207">
        <v>522.48955757081899</v>
      </c>
      <c r="K29" s="207">
        <v>2130.3438965689429</v>
      </c>
      <c r="L29" s="207">
        <v>2366.3476339258104</v>
      </c>
      <c r="M29" s="148"/>
      <c r="AD29" s="158"/>
      <c r="AE29" s="158"/>
      <c r="AF29" s="158"/>
      <c r="AG29" s="158"/>
      <c r="AH29" s="158"/>
      <c r="AI29" s="158"/>
      <c r="AJ29" s="158"/>
      <c r="AK29" s="158"/>
      <c r="AL29" s="158"/>
      <c r="AM29" s="158"/>
    </row>
    <row r="30" spans="1:39" x14ac:dyDescent="0.25">
      <c r="A30" s="361"/>
      <c r="C30" s="5"/>
      <c r="D30" t="s">
        <v>51</v>
      </c>
      <c r="E30" s="137">
        <v>4203.662633270179</v>
      </c>
      <c r="F30" s="137">
        <v>333.58265161722431</v>
      </c>
      <c r="G30" s="137">
        <v>862.62388816641601</v>
      </c>
      <c r="H30" s="137">
        <v>8222.2911394714265</v>
      </c>
      <c r="I30" s="137">
        <v>7476.9424022641915</v>
      </c>
      <c r="J30" s="137">
        <v>570.73906800134478</v>
      </c>
      <c r="K30" s="137">
        <v>3023.0927802810957</v>
      </c>
      <c r="L30" s="137">
        <v>2546.1738330470953</v>
      </c>
      <c r="M30" s="148"/>
      <c r="AD30" s="158"/>
      <c r="AE30" s="158"/>
      <c r="AF30" s="158"/>
      <c r="AG30" s="158"/>
      <c r="AH30" s="158"/>
      <c r="AI30" s="158"/>
      <c r="AJ30" s="158"/>
      <c r="AK30" s="158"/>
      <c r="AL30" s="158"/>
      <c r="AM30" s="158"/>
    </row>
    <row r="31" spans="1:39" x14ac:dyDescent="0.25">
      <c r="A31" s="361"/>
      <c r="C31" s="63"/>
      <c r="D31" s="10" t="s">
        <v>50</v>
      </c>
      <c r="E31" s="207">
        <v>5310.2103918800831</v>
      </c>
      <c r="F31" s="207">
        <v>742.75727633259396</v>
      </c>
      <c r="G31" s="207">
        <v>1502.3190159306312</v>
      </c>
      <c r="H31" s="207">
        <v>7988.8418363917453</v>
      </c>
      <c r="I31" s="207">
        <v>8718.1555421119847</v>
      </c>
      <c r="J31" s="207">
        <v>739.39638367950533</v>
      </c>
      <c r="K31" s="207">
        <v>2530.7521677757613</v>
      </c>
      <c r="L31" s="207">
        <v>1579.6195469516704</v>
      </c>
      <c r="M31" s="148"/>
      <c r="AD31" s="158"/>
      <c r="AE31" s="158"/>
      <c r="AF31" s="158"/>
      <c r="AG31" s="158"/>
      <c r="AH31" s="158"/>
      <c r="AI31" s="158"/>
      <c r="AJ31" s="158"/>
      <c r="AK31" s="158"/>
      <c r="AL31" s="158"/>
      <c r="AM31" s="158"/>
    </row>
    <row r="32" spans="1:39" x14ac:dyDescent="0.25">
      <c r="A32" s="361"/>
      <c r="C32" s="5"/>
      <c r="D32" t="s">
        <v>58</v>
      </c>
      <c r="E32" s="137">
        <v>4327.8660350594537</v>
      </c>
      <c r="F32" s="137">
        <v>968.8833987046047</v>
      </c>
      <c r="G32" s="137">
        <v>1176.1450119036722</v>
      </c>
      <c r="H32" s="137">
        <v>8588.3298477964308</v>
      </c>
      <c r="I32" s="137">
        <v>7176.0550394741076</v>
      </c>
      <c r="J32" s="137">
        <v>704.19660791200761</v>
      </c>
      <c r="K32" s="137">
        <v>2226.0174652788969</v>
      </c>
      <c r="L32" s="137">
        <v>2230.099141773811</v>
      </c>
      <c r="M32" s="148"/>
      <c r="AD32" s="158"/>
      <c r="AE32" s="158"/>
      <c r="AF32" s="158"/>
      <c r="AG32" s="158"/>
      <c r="AH32" s="158"/>
      <c r="AI32" s="158"/>
      <c r="AJ32" s="158"/>
      <c r="AK32" s="158"/>
      <c r="AL32" s="158"/>
      <c r="AM32" s="158"/>
    </row>
    <row r="33" spans="1:39" x14ac:dyDescent="0.25">
      <c r="A33" s="361"/>
      <c r="C33" s="63"/>
      <c r="D33" s="10" t="s">
        <v>44</v>
      </c>
      <c r="E33" s="207">
        <v>4530.3580702917225</v>
      </c>
      <c r="F33" s="207">
        <v>1080.8387956237502</v>
      </c>
      <c r="G33" s="207">
        <v>1115.5168837648068</v>
      </c>
      <c r="H33" s="207">
        <v>8405.06305517892</v>
      </c>
      <c r="I33" s="207">
        <v>6033.3334992312957</v>
      </c>
      <c r="J33" s="207">
        <v>748.96487248754806</v>
      </c>
      <c r="K33" s="207">
        <v>2542.0008773401464</v>
      </c>
      <c r="L33" s="207">
        <v>1969.3023825148034</v>
      </c>
      <c r="M33" s="148"/>
      <c r="AD33" s="158"/>
      <c r="AE33" s="158"/>
      <c r="AF33" s="158"/>
      <c r="AG33" s="158"/>
      <c r="AH33" s="158"/>
      <c r="AI33" s="158"/>
      <c r="AJ33" s="158"/>
      <c r="AK33" s="158"/>
      <c r="AL33" s="158"/>
      <c r="AM33" s="158"/>
    </row>
    <row r="34" spans="1:39" x14ac:dyDescent="0.25">
      <c r="A34" s="361"/>
      <c r="C34" s="5"/>
      <c r="D34" t="s">
        <v>46</v>
      </c>
      <c r="E34" s="137">
        <v>4462.2249576857976</v>
      </c>
      <c r="F34" s="137">
        <v>729.64078840913487</v>
      </c>
      <c r="G34" s="137">
        <v>1786.8754001856364</v>
      </c>
      <c r="H34" s="137">
        <v>8333.7883247546761</v>
      </c>
      <c r="I34" s="137">
        <v>7504.8766807796737</v>
      </c>
      <c r="J34" s="137">
        <v>967.89084176721974</v>
      </c>
      <c r="K34" s="137">
        <v>2769.6568702877366</v>
      </c>
      <c r="L34" s="137">
        <v>1866.2920846383315</v>
      </c>
      <c r="M34" s="148"/>
      <c r="AD34" s="158"/>
      <c r="AE34" s="158"/>
      <c r="AF34" s="158"/>
      <c r="AG34" s="158"/>
      <c r="AH34" s="158"/>
      <c r="AI34" s="158"/>
      <c r="AJ34" s="158"/>
      <c r="AK34" s="158"/>
      <c r="AL34" s="158"/>
      <c r="AM34" s="158"/>
    </row>
    <row r="35" spans="1:39" x14ac:dyDescent="0.25">
      <c r="C35" s="63"/>
      <c r="D35" s="10" t="s">
        <v>45</v>
      </c>
      <c r="E35" s="207">
        <v>5048.1164899815021</v>
      </c>
      <c r="F35" s="207">
        <v>941.1438768608981</v>
      </c>
      <c r="G35" s="207">
        <v>1091.8898657953278</v>
      </c>
      <c r="H35" s="207">
        <v>8009.9084931105017</v>
      </c>
      <c r="I35" s="207">
        <v>7753.2328903302559</v>
      </c>
      <c r="J35" s="207">
        <v>737.43308100356091</v>
      </c>
      <c r="K35" s="207">
        <v>2591.2013233053299</v>
      </c>
      <c r="L35" s="207">
        <v>2432.3069025366067</v>
      </c>
      <c r="M35" s="148"/>
      <c r="AD35" s="158"/>
      <c r="AE35" s="158"/>
      <c r="AF35" s="158"/>
      <c r="AG35" s="158"/>
      <c r="AH35" s="158"/>
      <c r="AI35" s="158"/>
      <c r="AJ35" s="158"/>
      <c r="AK35" s="158"/>
      <c r="AL35" s="158"/>
      <c r="AM35" s="158"/>
    </row>
    <row r="36" spans="1:39" x14ac:dyDescent="0.25">
      <c r="C36" s="5"/>
      <c r="D36" t="s">
        <v>40</v>
      </c>
      <c r="E36" s="137">
        <v>4289.1130248299432</v>
      </c>
      <c r="F36" s="137">
        <v>1239.8217337399055</v>
      </c>
      <c r="G36" s="137">
        <v>1390.6108635190833</v>
      </c>
      <c r="H36" s="137">
        <v>11962.604295814763</v>
      </c>
      <c r="I36" s="137">
        <v>6467.1782327513993</v>
      </c>
      <c r="J36" s="137">
        <v>670.17391012967869</v>
      </c>
      <c r="K36" s="137">
        <v>3300.6065073886675</v>
      </c>
      <c r="L36" s="137">
        <v>3618.9391147002648</v>
      </c>
      <c r="M36" s="148"/>
      <c r="AD36" s="158"/>
      <c r="AE36" s="158"/>
      <c r="AF36" s="158"/>
      <c r="AG36" s="158"/>
      <c r="AH36" s="158"/>
      <c r="AI36" s="158"/>
      <c r="AJ36" s="158"/>
      <c r="AK36" s="158"/>
      <c r="AL36" s="158"/>
      <c r="AM36" s="158"/>
    </row>
    <row r="37" spans="1:39" x14ac:dyDescent="0.25">
      <c r="C37" s="63"/>
      <c r="D37" s="10" t="s">
        <v>38</v>
      </c>
      <c r="E37" s="207">
        <v>4755.460321040563</v>
      </c>
      <c r="F37" s="207">
        <v>1149.7061513978172</v>
      </c>
      <c r="G37" s="207">
        <v>1478.6411538413345</v>
      </c>
      <c r="H37" s="207">
        <v>8957.6832951142169</v>
      </c>
      <c r="I37" s="207">
        <v>8707.0661503953488</v>
      </c>
      <c r="J37" s="207">
        <v>1059.5278372993496</v>
      </c>
      <c r="K37" s="207">
        <v>2724.2083630941192</v>
      </c>
      <c r="L37" s="207">
        <v>2129.6191872485997</v>
      </c>
      <c r="M37" s="148"/>
      <c r="AD37" s="158"/>
      <c r="AE37" s="158"/>
      <c r="AF37" s="158"/>
      <c r="AG37" s="158"/>
      <c r="AH37" s="158"/>
      <c r="AI37" s="158"/>
      <c r="AJ37" s="158"/>
      <c r="AK37" s="158"/>
      <c r="AL37" s="158"/>
      <c r="AM37" s="158"/>
    </row>
    <row r="38" spans="1:39" x14ac:dyDescent="0.25">
      <c r="C38" s="5"/>
      <c r="D38" t="s">
        <v>48</v>
      </c>
      <c r="E38" s="137">
        <v>4277.7043252111689</v>
      </c>
      <c r="F38" s="137">
        <v>842.80855737331319</v>
      </c>
      <c r="G38" s="137">
        <v>1332.6175685554138</v>
      </c>
      <c r="H38" s="137">
        <v>8805.384698774229</v>
      </c>
      <c r="I38" s="137">
        <v>6393.2908673737693</v>
      </c>
      <c r="J38" s="137">
        <v>656.09424482546115</v>
      </c>
      <c r="K38" s="137">
        <v>2428.3299030154194</v>
      </c>
      <c r="L38" s="137">
        <v>1885.7960335722737</v>
      </c>
      <c r="M38" s="148"/>
      <c r="AD38" s="158"/>
      <c r="AE38" s="158"/>
      <c r="AF38" s="158"/>
      <c r="AG38" s="158"/>
      <c r="AH38" s="158"/>
      <c r="AI38" s="158"/>
      <c r="AJ38" s="158"/>
      <c r="AK38" s="158"/>
      <c r="AL38" s="158"/>
      <c r="AM38" s="158"/>
    </row>
    <row r="39" spans="1:39" x14ac:dyDescent="0.25">
      <c r="C39" s="63"/>
      <c r="D39" s="10" t="s">
        <v>42</v>
      </c>
      <c r="E39" s="207">
        <v>4546.9761886517217</v>
      </c>
      <c r="F39" s="207">
        <v>974.09243416165441</v>
      </c>
      <c r="G39" s="207">
        <v>1017.2732880891903</v>
      </c>
      <c r="H39" s="207">
        <v>8271.8830787963379</v>
      </c>
      <c r="I39" s="207">
        <v>6342.0785940308151</v>
      </c>
      <c r="J39" s="207">
        <v>729.73959598619729</v>
      </c>
      <c r="K39" s="207">
        <v>2939.0355227528698</v>
      </c>
      <c r="L39" s="207">
        <v>2198.0229043277177</v>
      </c>
      <c r="M39" s="148"/>
      <c r="AD39" s="158"/>
      <c r="AE39" s="158"/>
      <c r="AF39" s="158"/>
      <c r="AG39" s="158"/>
      <c r="AH39" s="158"/>
      <c r="AI39" s="158"/>
      <c r="AJ39" s="158"/>
      <c r="AK39" s="158"/>
      <c r="AL39" s="158"/>
      <c r="AM39" s="158"/>
    </row>
    <row r="40" spans="1:39" x14ac:dyDescent="0.25">
      <c r="C40" s="5"/>
      <c r="D40" t="s">
        <v>56</v>
      </c>
      <c r="E40" s="137">
        <v>5108.6972999445798</v>
      </c>
      <c r="F40" s="137">
        <v>983.49753949200431</v>
      </c>
      <c r="G40" s="137">
        <v>1183.9653986161907</v>
      </c>
      <c r="H40" s="137">
        <v>7046.3351988230934</v>
      </c>
      <c r="I40" s="137">
        <v>5778.2221208472665</v>
      </c>
      <c r="J40" s="137">
        <v>712.22537226745067</v>
      </c>
      <c r="K40" s="137">
        <v>2134.3614260821337</v>
      </c>
      <c r="L40" s="137">
        <v>3047.0165340098192</v>
      </c>
      <c r="M40" s="148"/>
      <c r="AD40" s="158"/>
      <c r="AE40" s="158"/>
      <c r="AF40" s="158"/>
      <c r="AG40" s="158"/>
      <c r="AH40" s="158"/>
      <c r="AI40" s="158"/>
      <c r="AJ40" s="158"/>
      <c r="AK40" s="158"/>
      <c r="AL40" s="158"/>
      <c r="AM40" s="158"/>
    </row>
    <row r="41" spans="1:39" x14ac:dyDescent="0.25">
      <c r="C41" s="63"/>
      <c r="D41" s="10" t="s">
        <v>52</v>
      </c>
      <c r="E41" s="207">
        <v>4581.9258252069658</v>
      </c>
      <c r="F41" s="207">
        <v>807.32541587881622</v>
      </c>
      <c r="G41" s="207">
        <v>1554.4555156614049</v>
      </c>
      <c r="H41" s="207">
        <v>8282.1673146515386</v>
      </c>
      <c r="I41" s="207">
        <v>7219.8970306004658</v>
      </c>
      <c r="J41" s="207">
        <v>803.78451493197929</v>
      </c>
      <c r="K41" s="207">
        <v>2765.4436394796294</v>
      </c>
      <c r="L41" s="207">
        <v>2715.8710262239124</v>
      </c>
      <c r="M41" s="148"/>
      <c r="AD41" s="158"/>
      <c r="AE41" s="158"/>
      <c r="AF41" s="158"/>
      <c r="AG41" s="158"/>
      <c r="AH41" s="158"/>
      <c r="AI41" s="158"/>
      <c r="AJ41" s="158"/>
      <c r="AK41" s="158"/>
      <c r="AL41" s="158"/>
      <c r="AM41" s="158"/>
    </row>
    <row r="42" spans="1:39" x14ac:dyDescent="0.25">
      <c r="C42" s="5"/>
      <c r="D42" t="s">
        <v>57</v>
      </c>
      <c r="E42" s="137">
        <v>4803.0708157674571</v>
      </c>
      <c r="F42" s="137">
        <v>931.74324568166526</v>
      </c>
      <c r="G42" s="137">
        <v>1492.7576647364708</v>
      </c>
      <c r="H42" s="137">
        <v>7772.1822148586798</v>
      </c>
      <c r="I42" s="137">
        <v>7706.5664933318021</v>
      </c>
      <c r="J42" s="137">
        <v>866.12752415478747</v>
      </c>
      <c r="K42" s="137">
        <v>2421.2201243417926</v>
      </c>
      <c r="L42" s="137">
        <v>2506.5205623267329</v>
      </c>
      <c r="M42" s="148"/>
      <c r="AD42" s="158"/>
      <c r="AE42" s="158"/>
      <c r="AF42" s="158"/>
      <c r="AG42" s="158"/>
      <c r="AH42" s="158"/>
      <c r="AI42" s="158"/>
      <c r="AJ42" s="158"/>
      <c r="AK42" s="158"/>
      <c r="AL42" s="158"/>
      <c r="AM42" s="158"/>
    </row>
    <row r="43" spans="1:39" x14ac:dyDescent="0.25">
      <c r="C43" s="63"/>
      <c r="D43" s="10" t="s">
        <v>55</v>
      </c>
      <c r="E43" s="207">
        <v>4720.0420526020052</v>
      </c>
      <c r="F43" s="207">
        <v>1228.9510413456833</v>
      </c>
      <c r="G43" s="207">
        <v>1181.8231253058784</v>
      </c>
      <c r="H43" s="207">
        <v>9019.5580851565192</v>
      </c>
      <c r="I43" s="207">
        <v>6724.7910964490929</v>
      </c>
      <c r="J43" s="207">
        <v>779.42322681215899</v>
      </c>
      <c r="K43" s="207">
        <v>2621.0371766753069</v>
      </c>
      <c r="L43" s="207">
        <v>2280.2660914644098</v>
      </c>
      <c r="M43" s="148"/>
      <c r="AD43" s="158"/>
      <c r="AE43" s="158"/>
      <c r="AF43" s="158"/>
      <c r="AG43" s="158"/>
      <c r="AH43" s="158"/>
      <c r="AI43" s="158"/>
      <c r="AJ43" s="158"/>
      <c r="AK43" s="158"/>
      <c r="AL43" s="158"/>
      <c r="AM43" s="158"/>
    </row>
    <row r="44" spans="1:39" x14ac:dyDescent="0.25">
      <c r="C44" s="5"/>
      <c r="D44" t="s">
        <v>39</v>
      </c>
      <c r="E44" s="137">
        <v>4881.1318002819771</v>
      </c>
      <c r="F44" s="137">
        <v>850.79488550731685</v>
      </c>
      <c r="G44" s="137">
        <v>1358.1464478445373</v>
      </c>
      <c r="H44" s="137">
        <v>8198.1900641047887</v>
      </c>
      <c r="I44" s="137">
        <v>7077.5716577651528</v>
      </c>
      <c r="J44" s="137">
        <v>758.42286936652249</v>
      </c>
      <c r="K44" s="137">
        <v>2608.2940347124313</v>
      </c>
      <c r="L44" s="137">
        <v>3029.8715820617708</v>
      </c>
      <c r="M44" s="148"/>
      <c r="AD44" s="158"/>
      <c r="AE44" s="158"/>
      <c r="AF44" s="158"/>
      <c r="AG44" s="158"/>
      <c r="AH44" s="158"/>
      <c r="AI44" s="158"/>
      <c r="AJ44" s="158"/>
      <c r="AK44" s="158"/>
      <c r="AL44" s="158"/>
      <c r="AM44" s="158"/>
    </row>
    <row r="45" spans="1:39" x14ac:dyDescent="0.25">
      <c r="C45" s="63"/>
      <c r="D45" s="10" t="s">
        <v>41</v>
      </c>
      <c r="E45" s="207">
        <v>5247.3710949189581</v>
      </c>
      <c r="F45" s="207">
        <v>1144.8176990904092</v>
      </c>
      <c r="G45" s="207">
        <v>1092.6223632656186</v>
      </c>
      <c r="H45" s="207">
        <v>9304.6885330326877</v>
      </c>
      <c r="I45" s="207">
        <v>7759.7065926188834</v>
      </c>
      <c r="J45" s="207">
        <v>678.53936572227906</v>
      </c>
      <c r="K45" s="207">
        <v>2564.5308335247159</v>
      </c>
      <c r="L45" s="207">
        <v>2039.0977862218231</v>
      </c>
      <c r="M45" s="148"/>
      <c r="AD45" s="158"/>
      <c r="AE45" s="158"/>
      <c r="AF45" s="158"/>
      <c r="AG45" s="158"/>
      <c r="AH45" s="158"/>
      <c r="AI45" s="158"/>
      <c r="AJ45" s="158"/>
      <c r="AK45" s="158"/>
      <c r="AL45" s="158"/>
      <c r="AM45" s="158"/>
    </row>
    <row r="46" spans="1:39" x14ac:dyDescent="0.25">
      <c r="C46" s="5"/>
      <c r="D46" t="s">
        <v>54</v>
      </c>
      <c r="E46" s="137">
        <v>4536.4320737567614</v>
      </c>
      <c r="F46" s="137">
        <v>1014.8891162312968</v>
      </c>
      <c r="G46" s="137">
        <v>1340.957908594766</v>
      </c>
      <c r="H46" s="137">
        <v>9953.2498868948878</v>
      </c>
      <c r="I46" s="137">
        <v>8428.8782825956696</v>
      </c>
      <c r="J46" s="137">
        <v>745.88236253143509</v>
      </c>
      <c r="K46" s="137">
        <v>2681.9158171895319</v>
      </c>
      <c r="L46" s="137">
        <v>2268.2160368783802</v>
      </c>
      <c r="M46" s="148"/>
      <c r="AD46" s="158"/>
      <c r="AE46" s="158"/>
      <c r="AF46" s="158"/>
      <c r="AG46" s="158"/>
      <c r="AH46" s="158"/>
      <c r="AI46" s="158"/>
      <c r="AJ46" s="158"/>
      <c r="AK46" s="158"/>
      <c r="AL46" s="158"/>
      <c r="AM46" s="158"/>
    </row>
    <row r="47" spans="1:39" x14ac:dyDescent="0.25">
      <c r="C47" s="63"/>
      <c r="D47" s="10" t="s">
        <v>43</v>
      </c>
      <c r="E47" s="207">
        <v>5154.1532666088224</v>
      </c>
      <c r="F47" s="207">
        <v>1041.7021084779449</v>
      </c>
      <c r="G47" s="207">
        <v>1219.9211382157325</v>
      </c>
      <c r="H47" s="207">
        <v>8246.5570973167196</v>
      </c>
      <c r="I47" s="207">
        <v>8100.3254552174903</v>
      </c>
      <c r="J47" s="207">
        <v>779.95077169406022</v>
      </c>
      <c r="K47" s="207">
        <v>2610.5948175131871</v>
      </c>
      <c r="L47" s="207">
        <v>2629.6425062906505</v>
      </c>
      <c r="M47" s="148"/>
      <c r="AD47" s="158"/>
      <c r="AE47" s="158"/>
      <c r="AF47" s="158"/>
      <c r="AG47" s="158"/>
      <c r="AH47" s="158"/>
      <c r="AI47" s="158"/>
      <c r="AJ47" s="158"/>
      <c r="AK47" s="158"/>
      <c r="AL47" s="158"/>
      <c r="AM47" s="158"/>
    </row>
    <row r="48" spans="1:39" x14ac:dyDescent="0.25">
      <c r="C48" s="5"/>
      <c r="D48" t="s">
        <v>53</v>
      </c>
      <c r="E48" s="137">
        <v>4703.4585038419646</v>
      </c>
      <c r="F48" s="137">
        <v>925.69258397856743</v>
      </c>
      <c r="G48" s="137">
        <v>1574.2264550887626</v>
      </c>
      <c r="H48" s="137">
        <v>9027.5855977860865</v>
      </c>
      <c r="I48" s="137">
        <v>7351.8046927900605</v>
      </c>
      <c r="J48" s="137">
        <v>735.6625548326316</v>
      </c>
      <c r="K48" s="137">
        <v>2428.5703771307444</v>
      </c>
      <c r="L48" s="137">
        <v>2746.4892395560396</v>
      </c>
      <c r="M48" s="148"/>
      <c r="AD48" s="158"/>
      <c r="AE48" s="158"/>
      <c r="AF48" s="158"/>
      <c r="AG48" s="158"/>
      <c r="AH48" s="158"/>
      <c r="AI48" s="158"/>
      <c r="AJ48" s="158"/>
      <c r="AK48" s="158"/>
      <c r="AL48" s="158"/>
      <c r="AM48" s="158"/>
    </row>
    <row r="49" spans="3:39" x14ac:dyDescent="0.25">
      <c r="C49" s="40"/>
      <c r="D49" s="10" t="s">
        <v>47</v>
      </c>
      <c r="E49" s="207">
        <v>5362.0053340157465</v>
      </c>
      <c r="F49" s="207">
        <v>1115.5850023791149</v>
      </c>
      <c r="G49" s="207">
        <v>1099.5909521657943</v>
      </c>
      <c r="H49" s="207">
        <v>8820.7186926463364</v>
      </c>
      <c r="I49" s="207">
        <v>7397.2482236607984</v>
      </c>
      <c r="J49" s="207">
        <v>887.66978683929574</v>
      </c>
      <c r="K49" s="207">
        <v>2834.9454003110845</v>
      </c>
      <c r="L49" s="207">
        <v>3110.8427664908654</v>
      </c>
      <c r="M49" s="148"/>
      <c r="AD49" s="158"/>
      <c r="AE49" s="158"/>
      <c r="AF49" s="158"/>
      <c r="AG49" s="158"/>
      <c r="AH49" s="158"/>
      <c r="AI49" s="158"/>
      <c r="AJ49" s="158"/>
      <c r="AK49" s="158"/>
      <c r="AL49" s="158"/>
      <c r="AM49" s="158"/>
    </row>
    <row r="50" spans="3:39" x14ac:dyDescent="0.25">
      <c r="C50" s="89"/>
      <c r="D50" s="89" t="s">
        <v>60</v>
      </c>
      <c r="E50" s="139">
        <v>4813.003933584353</v>
      </c>
      <c r="F50" s="139">
        <v>852.77931275499066</v>
      </c>
      <c r="G50" s="140">
        <v>1487.3419958198576</v>
      </c>
      <c r="H50" s="140">
        <v>8417.0888000024006</v>
      </c>
      <c r="I50" s="139">
        <v>6736.1267129157641</v>
      </c>
      <c r="J50" s="139">
        <v>684.51445410319411</v>
      </c>
      <c r="K50" s="139">
        <v>2408.3505214981915</v>
      </c>
      <c r="L50" s="139">
        <v>2419.6580729610819</v>
      </c>
      <c r="M50" s="148"/>
      <c r="AD50" s="158"/>
      <c r="AE50" s="158"/>
      <c r="AF50" s="158"/>
      <c r="AG50" s="158"/>
      <c r="AH50" s="158"/>
      <c r="AI50" s="158"/>
      <c r="AJ50" s="158"/>
      <c r="AK50" s="158"/>
      <c r="AL50" s="158"/>
      <c r="AM50" s="158"/>
    </row>
    <row r="51" spans="3:39" x14ac:dyDescent="0.25">
      <c r="C51" s="63">
        <v>2020</v>
      </c>
      <c r="D51" s="10" t="s">
        <v>49</v>
      </c>
      <c r="E51" s="207">
        <v>5130.7183673619029</v>
      </c>
      <c r="F51" s="207">
        <v>838.67423534379338</v>
      </c>
      <c r="G51" s="207">
        <v>1933.8105895794529</v>
      </c>
      <c r="H51" s="207">
        <v>9841.9757049151558</v>
      </c>
      <c r="I51" s="207">
        <v>4775.9478659960123</v>
      </c>
      <c r="J51" s="207">
        <v>453.05939022738397</v>
      </c>
      <c r="K51" s="207">
        <v>2596.9468935702171</v>
      </c>
      <c r="L51" s="207">
        <v>1803.6350496155919</v>
      </c>
      <c r="M51" s="141">
        <f>$M$72</f>
        <v>27543.710101002209</v>
      </c>
      <c r="AD51" s="158"/>
      <c r="AE51" s="158"/>
      <c r="AF51" s="158"/>
      <c r="AG51" s="158"/>
      <c r="AH51" s="158"/>
      <c r="AI51" s="158"/>
      <c r="AJ51" s="158"/>
      <c r="AK51" s="158"/>
      <c r="AL51" s="158"/>
      <c r="AM51" s="158"/>
    </row>
    <row r="52" spans="3:39" x14ac:dyDescent="0.25">
      <c r="C52" s="5"/>
      <c r="D52" t="s">
        <v>51</v>
      </c>
      <c r="E52" s="137">
        <v>4920.2613840584563</v>
      </c>
      <c r="F52" s="137">
        <v>988.68674593325341</v>
      </c>
      <c r="G52" s="137">
        <v>1158.6172803905313</v>
      </c>
      <c r="H52" s="137">
        <v>7312.1623917980196</v>
      </c>
      <c r="I52" s="137">
        <v>7106.1859863952577</v>
      </c>
      <c r="J52" s="137">
        <v>620.5039212758179</v>
      </c>
      <c r="K52" s="137">
        <v>2948.0373023270186</v>
      </c>
      <c r="L52" s="137">
        <v>1761.0982661936075</v>
      </c>
      <c r="M52" s="141">
        <f t="shared" ref="M52:M71" si="0">$M$72</f>
        <v>27543.710101002209</v>
      </c>
      <c r="AD52" s="158"/>
      <c r="AE52" s="158"/>
      <c r="AF52" s="158"/>
      <c r="AG52" s="158"/>
      <c r="AH52" s="158"/>
      <c r="AI52" s="158"/>
      <c r="AJ52" s="158"/>
      <c r="AK52" s="158"/>
      <c r="AL52" s="158"/>
      <c r="AM52" s="158"/>
    </row>
    <row r="53" spans="3:39" x14ac:dyDescent="0.25">
      <c r="C53" s="63"/>
      <c r="D53" s="10" t="s">
        <v>50</v>
      </c>
      <c r="E53" s="207">
        <v>4679.3430883664378</v>
      </c>
      <c r="F53" s="207">
        <v>784.90051803434187</v>
      </c>
      <c r="G53" s="207">
        <v>1386.1009148266037</v>
      </c>
      <c r="H53" s="207">
        <v>8233.1054338495851</v>
      </c>
      <c r="I53" s="207">
        <v>7274.5248011863687</v>
      </c>
      <c r="J53" s="207">
        <v>761.52050260353167</v>
      </c>
      <c r="K53" s="207">
        <v>2808.9418539016237</v>
      </c>
      <c r="L53" s="207">
        <v>1766.8611661283696</v>
      </c>
      <c r="M53" s="141">
        <f t="shared" si="0"/>
        <v>27543.710101002209</v>
      </c>
      <c r="AD53" s="158"/>
      <c r="AE53" s="158"/>
      <c r="AF53" s="158"/>
      <c r="AG53" s="158"/>
      <c r="AH53" s="158"/>
      <c r="AI53" s="158"/>
      <c r="AJ53" s="158"/>
      <c r="AK53" s="158"/>
      <c r="AL53" s="158"/>
      <c r="AM53" s="158"/>
    </row>
    <row r="54" spans="3:39" x14ac:dyDescent="0.25">
      <c r="C54" s="5"/>
      <c r="D54" t="s">
        <v>58</v>
      </c>
      <c r="E54" s="137">
        <v>4494.6249450078994</v>
      </c>
      <c r="F54" s="137">
        <v>1132.6541082246265</v>
      </c>
      <c r="G54" s="137">
        <v>1323.0461045457855</v>
      </c>
      <c r="H54" s="137">
        <v>8585.7494826161583</v>
      </c>
      <c r="I54" s="137">
        <v>6858.703999952907</v>
      </c>
      <c r="J54" s="137">
        <v>786.88580737138182</v>
      </c>
      <c r="K54" s="137">
        <v>2527.6244867903365</v>
      </c>
      <c r="L54" s="137">
        <v>2153.2329533048778</v>
      </c>
      <c r="M54" s="141">
        <f t="shared" si="0"/>
        <v>27543.710101002209</v>
      </c>
      <c r="AD54" s="158"/>
      <c r="AE54" s="158"/>
      <c r="AF54" s="158"/>
      <c r="AG54" s="158"/>
      <c r="AH54" s="158"/>
      <c r="AI54" s="158"/>
      <c r="AJ54" s="158"/>
      <c r="AK54" s="158"/>
      <c r="AL54" s="158"/>
      <c r="AM54" s="158"/>
    </row>
    <row r="55" spans="3:39" x14ac:dyDescent="0.25">
      <c r="C55" s="63"/>
      <c r="D55" s="10" t="s">
        <v>44</v>
      </c>
      <c r="E55" s="207">
        <v>4647.9499709898346</v>
      </c>
      <c r="F55" s="207">
        <v>1123.5540754499877</v>
      </c>
      <c r="G55" s="207">
        <v>1177.2840569025507</v>
      </c>
      <c r="H55" s="207">
        <v>8164.9512859921642</v>
      </c>
      <c r="I55" s="207">
        <v>6308.0238540040018</v>
      </c>
      <c r="J55" s="207">
        <v>776.75562527656768</v>
      </c>
      <c r="K55" s="207">
        <v>2767.3169063861255</v>
      </c>
      <c r="L55" s="207">
        <v>2049.9671692063234</v>
      </c>
      <c r="M55" s="141">
        <f t="shared" si="0"/>
        <v>27543.710101002209</v>
      </c>
      <c r="AD55" s="158"/>
      <c r="AE55" s="158"/>
      <c r="AF55" s="158"/>
      <c r="AG55" s="158"/>
      <c r="AH55" s="158"/>
      <c r="AI55" s="158"/>
      <c r="AJ55" s="158"/>
      <c r="AK55" s="158"/>
      <c r="AL55" s="158"/>
      <c r="AM55" s="158"/>
    </row>
    <row r="56" spans="3:39" x14ac:dyDescent="0.25">
      <c r="C56" s="5"/>
      <c r="D56" t="s">
        <v>46</v>
      </c>
      <c r="E56" s="137">
        <v>4296.3863880195586</v>
      </c>
      <c r="F56" s="137">
        <v>711.94434968333314</v>
      </c>
      <c r="G56" s="137">
        <v>1720.5321784013884</v>
      </c>
      <c r="H56" s="137">
        <v>8404.8985726504598</v>
      </c>
      <c r="I56" s="137">
        <v>7406.1988599002289</v>
      </c>
      <c r="J56" s="137">
        <v>973.97942283067096</v>
      </c>
      <c r="K56" s="137">
        <v>2605.5185575216428</v>
      </c>
      <c r="L56" s="137">
        <v>1829.301454047453</v>
      </c>
      <c r="M56" s="141">
        <f t="shared" si="0"/>
        <v>27543.710101002209</v>
      </c>
      <c r="AD56" s="158"/>
      <c r="AE56" s="158"/>
      <c r="AF56" s="158"/>
      <c r="AG56" s="158"/>
      <c r="AH56" s="158"/>
      <c r="AI56" s="158"/>
      <c r="AJ56" s="158"/>
      <c r="AK56" s="158"/>
      <c r="AL56" s="158"/>
      <c r="AM56" s="158"/>
    </row>
    <row r="57" spans="3:39" x14ac:dyDescent="0.25">
      <c r="C57" s="63"/>
      <c r="D57" s="10" t="s">
        <v>45</v>
      </c>
      <c r="E57" s="207">
        <v>5385.9599203284424</v>
      </c>
      <c r="F57" s="207">
        <v>947.11597089549207</v>
      </c>
      <c r="G57" s="207">
        <v>1150.3597414739238</v>
      </c>
      <c r="H57" s="207">
        <v>7690.7442786878582</v>
      </c>
      <c r="I57" s="207">
        <v>8162.2698264298206</v>
      </c>
      <c r="J57" s="207">
        <v>808.91020690215839</v>
      </c>
      <c r="K57" s="207">
        <v>2776.3099061013781</v>
      </c>
      <c r="L57" s="207">
        <v>2337.3033616519656</v>
      </c>
      <c r="M57" s="141">
        <f t="shared" si="0"/>
        <v>27543.710101002209</v>
      </c>
      <c r="AD57" s="158"/>
      <c r="AE57" s="158"/>
      <c r="AF57" s="158"/>
      <c r="AG57" s="158"/>
      <c r="AH57" s="158"/>
      <c r="AI57" s="158"/>
      <c r="AJ57" s="158"/>
      <c r="AK57" s="158"/>
      <c r="AL57" s="158"/>
      <c r="AM57" s="158"/>
    </row>
    <row r="58" spans="3:39" x14ac:dyDescent="0.25">
      <c r="C58" s="5"/>
      <c r="D58" t="s">
        <v>40</v>
      </c>
      <c r="E58" s="137">
        <v>4540.6160601423726</v>
      </c>
      <c r="F58" s="137">
        <v>1230.7897012840131</v>
      </c>
      <c r="G58" s="137">
        <v>1679.8616193200719</v>
      </c>
      <c r="H58" s="137">
        <v>12723.704344354999</v>
      </c>
      <c r="I58" s="137">
        <v>6686.1818907590978</v>
      </c>
      <c r="J58" s="137">
        <v>731.82090346616997</v>
      </c>
      <c r="K58" s="137">
        <v>3492.7815847249017</v>
      </c>
      <c r="L58" s="137">
        <v>3343.0909453795489</v>
      </c>
      <c r="M58" s="141">
        <f t="shared" si="0"/>
        <v>27543.710101002209</v>
      </c>
      <c r="AD58" s="158"/>
      <c r="AE58" s="158"/>
      <c r="AF58" s="158"/>
      <c r="AG58" s="158"/>
      <c r="AH58" s="158"/>
      <c r="AI58" s="158"/>
      <c r="AJ58" s="158"/>
      <c r="AK58" s="158"/>
      <c r="AL58" s="158"/>
      <c r="AM58" s="158"/>
    </row>
    <row r="59" spans="3:39" x14ac:dyDescent="0.25">
      <c r="C59" s="63"/>
      <c r="D59" s="10" t="s">
        <v>38</v>
      </c>
      <c r="E59" s="207">
        <v>4980.0070415451164</v>
      </c>
      <c r="F59" s="207">
        <v>1259.9336082889047</v>
      </c>
      <c r="G59" s="207">
        <v>1402.6506387687357</v>
      </c>
      <c r="H59" s="207">
        <v>9729.2777386580819</v>
      </c>
      <c r="I59" s="207">
        <v>8261.8700331958553</v>
      </c>
      <c r="J59" s="207">
        <v>1303.9432589779701</v>
      </c>
      <c r="K59" s="207">
        <v>2936.0728296952016</v>
      </c>
      <c r="L59" s="207">
        <v>2146.4138416658279</v>
      </c>
      <c r="M59" s="141">
        <f t="shared" si="0"/>
        <v>27543.710101002209</v>
      </c>
      <c r="AD59" s="158"/>
      <c r="AE59" s="158"/>
      <c r="AF59" s="158"/>
      <c r="AG59" s="158"/>
      <c r="AH59" s="158"/>
      <c r="AI59" s="158"/>
      <c r="AJ59" s="158"/>
      <c r="AK59" s="158"/>
      <c r="AL59" s="158"/>
      <c r="AM59" s="158"/>
    </row>
    <row r="60" spans="3:39" x14ac:dyDescent="0.25">
      <c r="C60" s="5"/>
      <c r="D60" t="s">
        <v>48</v>
      </c>
      <c r="E60" s="137">
        <v>4410.9962463191696</v>
      </c>
      <c r="F60" s="137">
        <v>878.51963584906753</v>
      </c>
      <c r="G60" s="137">
        <v>1509.3608560594412</v>
      </c>
      <c r="H60" s="137">
        <v>9043.1991511275883</v>
      </c>
      <c r="I60" s="137">
        <v>6755.4797087162506</v>
      </c>
      <c r="J60" s="137">
        <v>714.56445159414284</v>
      </c>
      <c r="K60" s="137">
        <v>2483.9811216780604</v>
      </c>
      <c r="L60" s="137">
        <v>1848.8975469268844</v>
      </c>
      <c r="M60" s="141">
        <f t="shared" si="0"/>
        <v>27543.710101002209</v>
      </c>
      <c r="AD60" s="158"/>
      <c r="AE60" s="158"/>
      <c r="AF60" s="158"/>
      <c r="AG60" s="158"/>
      <c r="AH60" s="158"/>
      <c r="AI60" s="158"/>
      <c r="AJ60" s="158"/>
      <c r="AK60" s="158"/>
      <c r="AL60" s="158"/>
      <c r="AM60" s="158"/>
    </row>
    <row r="61" spans="3:39" x14ac:dyDescent="0.25">
      <c r="C61" s="63"/>
      <c r="D61" s="10" t="s">
        <v>42</v>
      </c>
      <c r="E61" s="207">
        <v>4679.5290048998068</v>
      </c>
      <c r="F61" s="207">
        <v>957.65767024599995</v>
      </c>
      <c r="G61" s="207">
        <v>1005.3248228268617</v>
      </c>
      <c r="H61" s="207">
        <v>7920.2163597229974</v>
      </c>
      <c r="I61" s="207">
        <v>6229.9359175511081</v>
      </c>
      <c r="J61" s="207">
        <v>719.89725275873946</v>
      </c>
      <c r="K61" s="207">
        <v>3137.8532106575249</v>
      </c>
      <c r="L61" s="207">
        <v>2276.2323431705604</v>
      </c>
      <c r="M61" s="141">
        <f t="shared" si="0"/>
        <v>27543.710101002209</v>
      </c>
      <c r="AD61" s="158"/>
      <c r="AE61" s="158"/>
      <c r="AF61" s="158"/>
      <c r="AG61" s="158"/>
      <c r="AH61" s="158"/>
      <c r="AI61" s="158"/>
      <c r="AJ61" s="158"/>
      <c r="AK61" s="158"/>
      <c r="AL61" s="158"/>
      <c r="AM61" s="158"/>
    </row>
    <row r="62" spans="3:39" x14ac:dyDescent="0.25">
      <c r="C62" s="5"/>
      <c r="D62" t="s">
        <v>56</v>
      </c>
      <c r="E62" s="137">
        <v>5406.1017216013743</v>
      </c>
      <c r="F62" s="137">
        <v>900.32629042176654</v>
      </c>
      <c r="G62" s="137">
        <v>1119.9077488234725</v>
      </c>
      <c r="H62" s="137">
        <v>6700.4405208588578</v>
      </c>
      <c r="I62" s="137">
        <v>5534.9980731342566</v>
      </c>
      <c r="J62" s="137">
        <v>626.05817604768788</v>
      </c>
      <c r="K62" s="137">
        <v>2433.5342714309904</v>
      </c>
      <c r="L62" s="137">
        <v>2390.1168272324066</v>
      </c>
      <c r="M62" s="141">
        <f t="shared" si="0"/>
        <v>27543.710101002209</v>
      </c>
      <c r="AD62" s="158"/>
      <c r="AE62" s="158"/>
      <c r="AF62" s="158"/>
      <c r="AG62" s="158"/>
      <c r="AH62" s="158"/>
      <c r="AI62" s="158"/>
      <c r="AJ62" s="158"/>
      <c r="AK62" s="158"/>
      <c r="AL62" s="158"/>
      <c r="AM62" s="158"/>
    </row>
    <row r="63" spans="3:39" x14ac:dyDescent="0.25">
      <c r="C63" s="63"/>
      <c r="D63" s="10" t="s">
        <v>52</v>
      </c>
      <c r="E63" s="207">
        <v>4644.997083620553</v>
      </c>
      <c r="F63" s="207">
        <v>738.81612669459321</v>
      </c>
      <c r="G63" s="207">
        <v>1516.5173126889019</v>
      </c>
      <c r="H63" s="207">
        <v>8180.0024745037736</v>
      </c>
      <c r="I63" s="207">
        <v>7278.5760998285514</v>
      </c>
      <c r="J63" s="207">
        <v>749.42114286724291</v>
      </c>
      <c r="K63" s="207">
        <v>2997.6845714689716</v>
      </c>
      <c r="L63" s="207">
        <v>2516.9238383088536</v>
      </c>
      <c r="M63" s="141">
        <f t="shared" si="0"/>
        <v>27543.710101002209</v>
      </c>
      <c r="AD63" s="158"/>
      <c r="AE63" s="158"/>
      <c r="AF63" s="158"/>
      <c r="AG63" s="158"/>
      <c r="AH63" s="158"/>
      <c r="AI63" s="158"/>
      <c r="AJ63" s="158"/>
      <c r="AK63" s="158"/>
      <c r="AL63" s="158"/>
      <c r="AM63" s="158"/>
    </row>
    <row r="64" spans="3:39" x14ac:dyDescent="0.25">
      <c r="C64" s="5"/>
      <c r="D64" t="s">
        <v>57</v>
      </c>
      <c r="E64" s="137">
        <v>4547.789414447574</v>
      </c>
      <c r="F64" s="137">
        <v>981.53728369372106</v>
      </c>
      <c r="G64" s="137">
        <v>1393.7829428450841</v>
      </c>
      <c r="H64" s="137">
        <v>7593.8267848437554</v>
      </c>
      <c r="I64" s="137">
        <v>7577.4678301155263</v>
      </c>
      <c r="J64" s="137">
        <v>847.39385492224585</v>
      </c>
      <c r="K64" s="137">
        <v>2604.3455927340065</v>
      </c>
      <c r="L64" s="137">
        <v>2381.8638084300965</v>
      </c>
      <c r="M64" s="141">
        <f t="shared" si="0"/>
        <v>27543.710101002209</v>
      </c>
      <c r="AD64" s="158"/>
      <c r="AE64" s="158"/>
      <c r="AF64" s="158"/>
      <c r="AG64" s="158"/>
      <c r="AH64" s="158"/>
      <c r="AI64" s="158"/>
      <c r="AJ64" s="158"/>
      <c r="AK64" s="158"/>
      <c r="AL64" s="158"/>
      <c r="AM64" s="158"/>
    </row>
    <row r="65" spans="3:39" x14ac:dyDescent="0.25">
      <c r="C65" s="63"/>
      <c r="D65" s="10" t="s">
        <v>55</v>
      </c>
      <c r="E65" s="207">
        <v>4701.5778971714763</v>
      </c>
      <c r="F65" s="207">
        <v>1176.2965421933241</v>
      </c>
      <c r="G65" s="207">
        <v>1154.6469125824037</v>
      </c>
      <c r="H65" s="207">
        <v>8363.9735730187895</v>
      </c>
      <c r="I65" s="207">
        <v>6364.991105610502</v>
      </c>
      <c r="J65" s="207">
        <v>804.64456720586281</v>
      </c>
      <c r="K65" s="207">
        <v>2854.1428370396293</v>
      </c>
      <c r="L65" s="207">
        <v>2475.2743188485283</v>
      </c>
      <c r="M65" s="141">
        <f t="shared" si="0"/>
        <v>27543.710101002209</v>
      </c>
      <c r="AD65" s="158"/>
      <c r="AE65" s="158"/>
      <c r="AF65" s="158"/>
      <c r="AG65" s="158"/>
      <c r="AH65" s="158"/>
      <c r="AI65" s="158"/>
      <c r="AJ65" s="158"/>
      <c r="AK65" s="158"/>
      <c r="AL65" s="158"/>
      <c r="AM65" s="158"/>
    </row>
    <row r="66" spans="3:39" x14ac:dyDescent="0.25">
      <c r="C66" s="5"/>
      <c r="D66" t="s">
        <v>39</v>
      </c>
      <c r="E66" s="137">
        <v>4614.2187738984139</v>
      </c>
      <c r="F66" s="137">
        <v>819.67213114754088</v>
      </c>
      <c r="G66" s="137">
        <v>1318.8448115240758</v>
      </c>
      <c r="H66" s="137">
        <v>8274.5866878015531</v>
      </c>
      <c r="I66" s="137">
        <v>6427.3696797786397</v>
      </c>
      <c r="J66" s="137">
        <v>930.90838304203351</v>
      </c>
      <c r="K66" s="137">
        <v>2850.4289547963685</v>
      </c>
      <c r="L66" s="137">
        <v>3042.6591026015376</v>
      </c>
      <c r="M66" s="141">
        <f t="shared" si="0"/>
        <v>27543.710101002209</v>
      </c>
      <c r="AD66" s="158"/>
      <c r="AE66" s="158"/>
      <c r="AF66" s="158"/>
      <c r="AG66" s="158"/>
      <c r="AH66" s="158"/>
      <c r="AI66" s="158"/>
      <c r="AJ66" s="158"/>
      <c r="AK66" s="158"/>
      <c r="AL66" s="158"/>
      <c r="AM66" s="158"/>
    </row>
    <row r="67" spans="3:39" x14ac:dyDescent="0.25">
      <c r="C67" s="63"/>
      <c r="D67" s="10" t="s">
        <v>41</v>
      </c>
      <c r="E67" s="207">
        <v>5652.1345938463037</v>
      </c>
      <c r="F67" s="207">
        <v>1092.1663153647626</v>
      </c>
      <c r="G67" s="207">
        <v>1008.6886352094941</v>
      </c>
      <c r="H67" s="207">
        <v>8925.1553032674547</v>
      </c>
      <c r="I67" s="207">
        <v>7432.9917704920308</v>
      </c>
      <c r="J67" s="207">
        <v>633.03907451078601</v>
      </c>
      <c r="K67" s="207">
        <v>2810.4152318940387</v>
      </c>
      <c r="L67" s="207">
        <v>2100.8549505742567</v>
      </c>
      <c r="M67" s="141">
        <f t="shared" si="0"/>
        <v>27543.710101002209</v>
      </c>
      <c r="AD67" s="158"/>
      <c r="AE67" s="158"/>
      <c r="AF67" s="158"/>
      <c r="AG67" s="158"/>
      <c r="AH67" s="158"/>
      <c r="AI67" s="158"/>
      <c r="AJ67" s="158"/>
      <c r="AK67" s="158"/>
      <c r="AL67" s="158"/>
      <c r="AM67" s="158"/>
    </row>
    <row r="68" spans="3:39" x14ac:dyDescent="0.25">
      <c r="C68" s="5"/>
      <c r="D68" t="s">
        <v>54</v>
      </c>
      <c r="E68" s="137">
        <v>4254.2751294192694</v>
      </c>
      <c r="F68" s="137">
        <v>1048.8481071665155</v>
      </c>
      <c r="G68" s="137">
        <v>1350.2130408825863</v>
      </c>
      <c r="H68" s="137">
        <v>10341.274319782135</v>
      </c>
      <c r="I68" s="137">
        <v>8493.5474373757952</v>
      </c>
      <c r="J68" s="137">
        <v>748.30098873868349</v>
      </c>
      <c r="K68" s="137">
        <v>3094.6130506963696</v>
      </c>
      <c r="L68" s="137">
        <v>2400.2878709814604</v>
      </c>
      <c r="M68" s="141">
        <f t="shared" si="0"/>
        <v>27543.710101002209</v>
      </c>
      <c r="AD68" s="158"/>
      <c r="AE68" s="158"/>
      <c r="AF68" s="158"/>
      <c r="AG68" s="158"/>
      <c r="AH68" s="158"/>
      <c r="AI68" s="158"/>
      <c r="AJ68" s="158"/>
      <c r="AK68" s="158"/>
      <c r="AL68" s="158"/>
      <c r="AM68" s="158"/>
    </row>
    <row r="69" spans="3:39" x14ac:dyDescent="0.25">
      <c r="C69" s="63"/>
      <c r="D69" s="10" t="s">
        <v>43</v>
      </c>
      <c r="E69" s="207">
        <v>5310.2242409468181</v>
      </c>
      <c r="F69" s="207">
        <v>1112.5574151195151</v>
      </c>
      <c r="G69" s="207">
        <v>1259.0693209561205</v>
      </c>
      <c r="H69" s="207">
        <v>7463.3716649765547</v>
      </c>
      <c r="I69" s="207">
        <v>7791.3451632648394</v>
      </c>
      <c r="J69" s="207">
        <v>775.31531274293775</v>
      </c>
      <c r="K69" s="207">
        <v>2800.5291586262056</v>
      </c>
      <c r="L69" s="207">
        <v>2540.0755752264877</v>
      </c>
      <c r="M69" s="141">
        <f t="shared" si="0"/>
        <v>27543.710101002209</v>
      </c>
      <c r="AD69" s="158"/>
      <c r="AE69" s="158"/>
      <c r="AF69" s="158"/>
      <c r="AG69" s="158"/>
      <c r="AH69" s="158"/>
      <c r="AI69" s="158"/>
      <c r="AJ69" s="158"/>
      <c r="AK69" s="158"/>
      <c r="AL69" s="158"/>
      <c r="AM69" s="158"/>
    </row>
    <row r="70" spans="3:39" x14ac:dyDescent="0.25">
      <c r="C70" s="5"/>
      <c r="D70" t="s">
        <v>53</v>
      </c>
      <c r="E70" s="137">
        <v>4573.8212014004803</v>
      </c>
      <c r="F70" s="137">
        <v>900.87762763916953</v>
      </c>
      <c r="G70" s="137">
        <v>1460.5512347579727</v>
      </c>
      <c r="H70" s="137">
        <v>8638.7128700694029</v>
      </c>
      <c r="I70" s="137">
        <v>7116.544621822748</v>
      </c>
      <c r="J70" s="137">
        <v>799.80380098978014</v>
      </c>
      <c r="K70" s="137">
        <v>2654.9300711587452</v>
      </c>
      <c r="L70" s="137">
        <v>2494.8702670649218</v>
      </c>
      <c r="M70" s="141">
        <f t="shared" si="0"/>
        <v>27543.710101002209</v>
      </c>
      <c r="AD70" s="158"/>
      <c r="AE70" s="158"/>
      <c r="AF70" s="158"/>
      <c r="AG70" s="158"/>
      <c r="AH70" s="158"/>
      <c r="AI70" s="158"/>
      <c r="AJ70" s="158"/>
      <c r="AK70" s="158"/>
      <c r="AL70" s="158"/>
      <c r="AM70" s="158"/>
    </row>
    <row r="71" spans="3:39" x14ac:dyDescent="0.25">
      <c r="C71" s="40"/>
      <c r="D71" s="10" t="s">
        <v>47</v>
      </c>
      <c r="E71" s="207">
        <v>5111.8927624251846</v>
      </c>
      <c r="F71" s="207">
        <v>1145.7690674401276</v>
      </c>
      <c r="G71" s="207">
        <v>1041.6082431273887</v>
      </c>
      <c r="H71" s="207">
        <v>7936.2535755206045</v>
      </c>
      <c r="I71" s="207">
        <v>7295.2638874422109</v>
      </c>
      <c r="J71" s="207">
        <v>881.36082110779046</v>
      </c>
      <c r="K71" s="207">
        <v>2988.6144206655076</v>
      </c>
      <c r="L71" s="207">
        <v>3068.7381316753067</v>
      </c>
      <c r="M71" s="141">
        <f t="shared" si="0"/>
        <v>27543.710101002209</v>
      </c>
      <c r="AD71" s="158"/>
      <c r="AE71" s="158"/>
      <c r="AF71" s="158"/>
      <c r="AG71" s="158"/>
      <c r="AH71" s="158"/>
      <c r="AI71" s="158"/>
      <c r="AJ71" s="158"/>
      <c r="AK71" s="158"/>
      <c r="AL71" s="158"/>
      <c r="AM71" s="158"/>
    </row>
    <row r="72" spans="3:39" x14ac:dyDescent="0.25">
      <c r="C72" s="89"/>
      <c r="D72" s="89" t="s">
        <v>60</v>
      </c>
      <c r="E72" s="139">
        <v>4908.0907972101113</v>
      </c>
      <c r="F72" s="139">
        <v>928.74132663827356</v>
      </c>
      <c r="G72" s="140">
        <v>1432.684823096914</v>
      </c>
      <c r="H72" s="140">
        <v>8511.519805735843</v>
      </c>
      <c r="I72" s="139">
        <v>6278.2285289386709</v>
      </c>
      <c r="J72" s="139">
        <v>678.20404743151425</v>
      </c>
      <c r="K72" s="139">
        <v>2665.1863226495097</v>
      </c>
      <c r="L72" s="139">
        <v>2141.0544493013736</v>
      </c>
      <c r="M72" s="141">
        <f>SUM(E72:L72)</f>
        <v>27543.710101002209</v>
      </c>
      <c r="AD72" s="158"/>
      <c r="AE72" s="158"/>
      <c r="AF72" s="158"/>
      <c r="AG72" s="158"/>
      <c r="AH72" s="158"/>
      <c r="AI72" s="158"/>
      <c r="AJ72" s="158"/>
      <c r="AK72" s="158"/>
      <c r="AL72" s="158"/>
      <c r="AM72" s="158"/>
    </row>
    <row r="73" spans="3:39" x14ac:dyDescent="0.25">
      <c r="AD73" s="158"/>
      <c r="AE73" s="158"/>
      <c r="AF73" s="158"/>
      <c r="AG73" s="158"/>
      <c r="AH73" s="158"/>
      <c r="AI73" s="158"/>
      <c r="AJ73" s="158"/>
      <c r="AK73" s="158"/>
      <c r="AL73" s="158"/>
      <c r="AM73" s="158"/>
    </row>
  </sheetData>
  <hyperlinks>
    <hyperlink ref="A25" location="'Regional utveckling'!A1" display="Regional utveckling" xr:uid="{00000000-0004-0000-0D00-000000000000}"/>
    <hyperlink ref="A24" location="'Läkemedel'!A1" display="Läkemedel" xr:uid="{00000000-0004-0000-0D00-000001000000}"/>
    <hyperlink ref="A23" location="'Övrig hälso- och sjukvård'!A1" display="Övrig hälso- och sjukvård" xr:uid="{00000000-0004-0000-0D00-000002000000}"/>
    <hyperlink ref="A22" location="'Tandvård'!A1" display="Tandvård" xr:uid="{00000000-0004-0000-0D00-000003000000}"/>
    <hyperlink ref="A21" location="'Specialiserad psykiatrisk vård'!A1" display="Specialiserad psykiatrisk vård" xr:uid="{00000000-0004-0000-0D00-000004000000}"/>
    <hyperlink ref="A20" location="'Specialiserad somatisk vård'!A1" display="Specialiserad somatisk vård" xr:uid="{00000000-0004-0000-0D00-000005000000}"/>
    <hyperlink ref="A19" location="'Vårdcentraler'!A1" display="Vårdcentraler" xr:uid="{00000000-0004-0000-0D00-000006000000}"/>
    <hyperlink ref="A18" location="'Primärvård'!A1" display="Primärvård" xr:uid="{00000000-0004-0000-0D00-000007000000}"/>
    <hyperlink ref="A17" location="'Vårdplatser'!A1" display="Vårdplatser" xr:uid="{00000000-0004-0000-0D00-000008000000}"/>
    <hyperlink ref="A7" location="'Hälso- och sjukvård'!A1" display="Hälso- och sjukvård" xr:uid="{00000000-0004-0000-0D00-000009000000}"/>
    <hyperlink ref="A6" location="'Kostnader och intäkter'!A1" display="Kostnader för" xr:uid="{00000000-0004-0000-0D00-00000A000000}"/>
    <hyperlink ref="A5" location="'Regionernas ekonomi'!A1" display="Regionernas ekonomi" xr:uid="{00000000-0004-0000-0D00-00000B000000}"/>
    <hyperlink ref="A26" location="'Trafik och infrastruktur'!A1" display="Trafik och infrastruktur, samt allmän regional utveckling" xr:uid="{00000000-0004-0000-0D00-00000C000000}"/>
    <hyperlink ref="A27" location="'Utbildning och kultur'!A1" display="Utbildning och kultur" xr:uid="{00000000-0004-0000-0D00-00000D000000}"/>
    <hyperlink ref="A4" location="Innehåll!A1" display="Innehåll" xr:uid="{00000000-0004-0000-0D00-00000E000000}"/>
    <hyperlink ref="A8" location="'Hälso- och sjukvård 1'!A1" display="Hälso- och sjukvård 1" xr:uid="{8D2F7F9A-BF56-40C5-B6B8-2AA0CCD5E805}"/>
    <hyperlink ref="A9" location="'Hälso- och sjukvård 2'!A1" display="Hälso- och sjukvård 2" xr:uid="{9EA66D8D-45C4-44BC-86B0-F40B824EC8B9}"/>
    <hyperlink ref="A10" location="'Hälso- och sjukvård 3'!A1" display="Hälso- och sjukvård 3" xr:uid="{156F2211-7250-4BE2-8E65-DCA652318EA2}"/>
    <hyperlink ref="A11" location="'Hälso- och sjukvård 4'!A1" display="Hälso- och sjukvård 4" xr:uid="{2D26CC84-2669-4BF0-B2FE-7537EA0DFEB6}"/>
    <hyperlink ref="A12" location="'Hälso- och sjukvård 5'!A1" display="Hälso- och sjukvård 5" xr:uid="{17A02843-5F79-4B71-AC3A-CBC60F198CE4}"/>
    <hyperlink ref="A13" location="'Hälso- och sjukvård 6'!A1" display="Hälso- och sjukvård 6" xr:uid="{AECDFAD3-1491-443A-B20B-3C00376191D6}"/>
    <hyperlink ref="A14" location="'Hälso- och sjukvård 7'!A1" display="Hälso- och sjukvård 7" xr:uid="{335C820C-CCA4-4807-B7A7-9AA45ABAA3B2}"/>
    <hyperlink ref="A15" location="'Hälso- och sjukvård 8'!A1" display="Hälso- och sjukvård 8" xr:uid="{3041393C-E153-4859-AF0F-E6F58ADACBDB}"/>
    <hyperlink ref="A16" location="'Hälso- och sjukvård 9'!A1" display="Hälso- och sjukvård 9" xr:uid="{39092F3C-BAD9-4529-9EE1-FD460E28DD3B}"/>
  </hyperlink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Blad25">
    <tabColor theme="6"/>
  </sheetPr>
  <dimension ref="A1:K34"/>
  <sheetViews>
    <sheetView showGridLines="0" showRowColHeaders="0" workbookViewId="0"/>
  </sheetViews>
  <sheetFormatPr defaultRowHeight="15" x14ac:dyDescent="0.25"/>
  <cols>
    <col min="1" max="1" width="59.5703125" customWidth="1"/>
    <col min="3" max="3" width="33" customWidth="1"/>
    <col min="4" max="11" width="11.42578125" customWidth="1"/>
    <col min="15" max="15" width="25.42578125" bestFit="1" customWidth="1"/>
    <col min="16" max="16" width="9.7109375" bestFit="1" customWidth="1"/>
    <col min="17" max="17" width="10.28515625" customWidth="1"/>
    <col min="18" max="18" width="9.7109375" bestFit="1" customWidth="1"/>
    <col min="19" max="23" width="8.85546875" bestFit="1" customWidth="1"/>
  </cols>
  <sheetData>
    <row r="1" spans="1:11" ht="35.25" x14ac:dyDescent="0.5">
      <c r="A1" s="3" t="s">
        <v>4</v>
      </c>
    </row>
    <row r="2" spans="1:11" x14ac:dyDescent="0.25">
      <c r="A2" s="239"/>
      <c r="C2" s="5" t="s">
        <v>513</v>
      </c>
    </row>
    <row r="3" spans="1:11" x14ac:dyDescent="0.25">
      <c r="A3" s="239"/>
    </row>
    <row r="4" spans="1:11" x14ac:dyDescent="0.25">
      <c r="A4" s="17" t="s">
        <v>14</v>
      </c>
      <c r="C4" s="300"/>
      <c r="D4" s="301" t="s">
        <v>23</v>
      </c>
      <c r="E4" s="300"/>
      <c r="F4" s="300"/>
      <c r="G4" s="302"/>
      <c r="H4" s="301" t="s">
        <v>24</v>
      </c>
      <c r="I4" s="300"/>
      <c r="J4" s="300"/>
      <c r="K4" s="300"/>
    </row>
    <row r="5" spans="1:11" ht="14.45" customHeight="1" x14ac:dyDescent="0.25">
      <c r="A5" s="18" t="s">
        <v>0</v>
      </c>
      <c r="D5" s="5" t="s">
        <v>22</v>
      </c>
      <c r="E5" s="5"/>
      <c r="F5" s="411" t="s">
        <v>29</v>
      </c>
      <c r="G5" s="412"/>
      <c r="H5" s="5" t="s">
        <v>22</v>
      </c>
      <c r="I5" s="5"/>
      <c r="J5" s="413" t="s">
        <v>29</v>
      </c>
      <c r="K5" s="413"/>
    </row>
    <row r="6" spans="1:11" x14ac:dyDescent="0.25">
      <c r="A6" s="18" t="s">
        <v>2</v>
      </c>
      <c r="D6" s="5"/>
      <c r="E6" s="5"/>
      <c r="F6" s="411"/>
      <c r="G6" s="412"/>
      <c r="H6" s="5"/>
      <c r="I6" s="5"/>
      <c r="J6" s="413"/>
      <c r="K6" s="413"/>
    </row>
    <row r="7" spans="1:11" x14ac:dyDescent="0.25">
      <c r="A7" s="53" t="s">
        <v>4</v>
      </c>
      <c r="E7" s="416" t="s">
        <v>25</v>
      </c>
      <c r="F7" s="99"/>
      <c r="G7" s="416" t="s">
        <v>25</v>
      </c>
      <c r="I7" s="416" t="s">
        <v>25</v>
      </c>
      <c r="K7" s="417" t="s">
        <v>25</v>
      </c>
    </row>
    <row r="8" spans="1:11" ht="15.75" thickBot="1" x14ac:dyDescent="0.3">
      <c r="A8" s="34" t="s">
        <v>277</v>
      </c>
      <c r="D8" s="5" t="s">
        <v>111</v>
      </c>
      <c r="E8" s="416"/>
      <c r="F8" s="243" t="s">
        <v>111</v>
      </c>
      <c r="G8" s="416"/>
      <c r="H8" s="5" t="s">
        <v>111</v>
      </c>
      <c r="I8" s="416"/>
      <c r="J8" s="5" t="s">
        <v>111</v>
      </c>
      <c r="K8" s="417"/>
    </row>
    <row r="9" spans="1:11" x14ac:dyDescent="0.25">
      <c r="A9" s="34" t="s">
        <v>279</v>
      </c>
      <c r="C9" s="292" t="s">
        <v>8</v>
      </c>
      <c r="D9" s="261">
        <v>10648468</v>
      </c>
      <c r="E9" s="296">
        <v>0.43977002137772309</v>
      </c>
      <c r="F9" s="261">
        <v>21383415</v>
      </c>
      <c r="G9" s="296">
        <v>0.47099506790659956</v>
      </c>
      <c r="H9" s="261">
        <v>240830</v>
      </c>
      <c r="I9" s="296">
        <v>0.45687829589336876</v>
      </c>
      <c r="J9" s="261">
        <v>3444461</v>
      </c>
      <c r="K9" s="293">
        <v>0.76637041325188471</v>
      </c>
    </row>
    <row r="10" spans="1:11" x14ac:dyDescent="0.25">
      <c r="A10" s="34" t="s">
        <v>21</v>
      </c>
      <c r="C10" s="291" t="s">
        <v>30</v>
      </c>
      <c r="D10" s="117">
        <v>10017316</v>
      </c>
      <c r="E10" s="297">
        <v>0.44374001978174593</v>
      </c>
      <c r="F10" s="117">
        <v>302509</v>
      </c>
      <c r="G10" s="297">
        <v>0.19561401478964263</v>
      </c>
      <c r="H10" s="117">
        <v>53859</v>
      </c>
      <c r="I10" s="297">
        <v>0.43519188993482982</v>
      </c>
      <c r="J10" s="117">
        <v>10857</v>
      </c>
      <c r="K10" s="294">
        <v>6.9724601639495259E-2</v>
      </c>
    </row>
    <row r="11" spans="1:11" x14ac:dyDescent="0.25">
      <c r="A11" s="363" t="s">
        <v>15</v>
      </c>
      <c r="C11" s="290" t="s">
        <v>31</v>
      </c>
      <c r="D11" s="118">
        <v>436113</v>
      </c>
      <c r="E11" s="298">
        <v>0.32851348159765931</v>
      </c>
      <c r="F11" s="118">
        <v>1984185</v>
      </c>
      <c r="G11" s="298">
        <v>0.32962047389734322</v>
      </c>
      <c r="H11" s="118"/>
      <c r="I11" s="298"/>
      <c r="J11" s="118">
        <v>18</v>
      </c>
      <c r="K11" s="295">
        <v>0.61111111111111116</v>
      </c>
    </row>
    <row r="12" spans="1:11" x14ac:dyDescent="0.25">
      <c r="A12" s="34" t="s">
        <v>16</v>
      </c>
      <c r="C12" s="291" t="s">
        <v>32</v>
      </c>
      <c r="D12" s="117">
        <v>99046</v>
      </c>
      <c r="E12" s="297">
        <v>0.36263958160854554</v>
      </c>
      <c r="F12" s="117">
        <v>1694135</v>
      </c>
      <c r="G12" s="297">
        <v>0.34739262219362682</v>
      </c>
      <c r="H12" s="117"/>
      <c r="I12" s="297"/>
      <c r="J12" s="117">
        <v>23</v>
      </c>
      <c r="K12" s="294">
        <v>8.6956521739130432E-2</v>
      </c>
    </row>
    <row r="13" spans="1:11" x14ac:dyDescent="0.25">
      <c r="A13" s="34" t="s">
        <v>17</v>
      </c>
      <c r="C13" s="211" t="s">
        <v>13</v>
      </c>
      <c r="D13" s="118">
        <v>986338</v>
      </c>
      <c r="E13" s="298">
        <v>0.26114881511206095</v>
      </c>
      <c r="F13" s="118">
        <v>3597464</v>
      </c>
      <c r="G13" s="298">
        <v>0.19517749169970847</v>
      </c>
      <c r="H13" s="118">
        <v>205</v>
      </c>
      <c r="I13" s="298">
        <v>4.8780487804878049E-3</v>
      </c>
      <c r="J13" s="118">
        <v>8114</v>
      </c>
      <c r="K13" s="295">
        <v>4.9297510475720973E-4</v>
      </c>
    </row>
    <row r="14" spans="1:11" x14ac:dyDescent="0.25">
      <c r="A14" s="34" t="s">
        <v>18</v>
      </c>
      <c r="C14" s="291" t="s">
        <v>450</v>
      </c>
      <c r="D14" s="117">
        <v>4768</v>
      </c>
      <c r="E14" s="297">
        <v>4.1946308724832214E-4</v>
      </c>
      <c r="F14" s="117">
        <v>62265</v>
      </c>
      <c r="G14" s="297">
        <v>3.2120774110656067E-5</v>
      </c>
      <c r="H14" s="117"/>
      <c r="I14" s="297"/>
      <c r="J14" s="117"/>
      <c r="K14" s="294"/>
    </row>
    <row r="15" spans="1:11" x14ac:dyDescent="0.25">
      <c r="A15" s="34" t="s">
        <v>20</v>
      </c>
      <c r="C15" s="211" t="s">
        <v>12</v>
      </c>
      <c r="D15" s="118">
        <v>10763998</v>
      </c>
      <c r="E15" s="298">
        <v>0.27750674052522123</v>
      </c>
      <c r="F15" s="118">
        <v>6179121</v>
      </c>
      <c r="G15" s="298">
        <v>0.10857175316683393</v>
      </c>
      <c r="H15" s="118">
        <v>71475.600000000035</v>
      </c>
      <c r="I15" s="298">
        <v>0.5297472144340164</v>
      </c>
      <c r="J15" s="118">
        <v>691177.39999999991</v>
      </c>
      <c r="K15" s="295">
        <v>0.50000766807479535</v>
      </c>
    </row>
    <row r="16" spans="1:11" x14ac:dyDescent="0.25">
      <c r="A16" s="34" t="s">
        <v>19</v>
      </c>
      <c r="C16" s="291" t="s">
        <v>450</v>
      </c>
      <c r="D16" s="117">
        <v>1181485</v>
      </c>
      <c r="E16" s="297">
        <v>0.18444753847911738</v>
      </c>
      <c r="F16" s="117">
        <v>967013</v>
      </c>
      <c r="G16" s="297">
        <v>3.5652054315712403E-2</v>
      </c>
      <c r="H16" s="117"/>
      <c r="I16" s="297"/>
      <c r="J16" s="117"/>
      <c r="K16" s="294"/>
    </row>
    <row r="17" spans="1:11" x14ac:dyDescent="0.25">
      <c r="A17" s="18" t="s">
        <v>6</v>
      </c>
      <c r="C17" s="211" t="s">
        <v>27</v>
      </c>
      <c r="D17" s="118">
        <v>22400608</v>
      </c>
      <c r="E17" s="298">
        <v>0.35389842989975984</v>
      </c>
      <c r="F17" s="118">
        <v>31962238</v>
      </c>
      <c r="G17" s="298">
        <v>0.36002428866213937</v>
      </c>
      <c r="H17" s="118">
        <v>312510.60000000003</v>
      </c>
      <c r="I17" s="298">
        <v>0.47324794742962312</v>
      </c>
      <c r="J17" s="118">
        <v>4143753.4</v>
      </c>
      <c r="K17" s="295">
        <v>0.72044127915527023</v>
      </c>
    </row>
    <row r="18" spans="1:11" x14ac:dyDescent="0.25">
      <c r="A18" s="18" t="s">
        <v>8</v>
      </c>
      <c r="C18" s="414" t="s">
        <v>33</v>
      </c>
      <c r="D18" s="255">
        <v>1799</v>
      </c>
      <c r="E18" s="303">
        <v>0</v>
      </c>
      <c r="F18" s="255">
        <v>776679</v>
      </c>
      <c r="G18" s="303">
        <v>8.0698718518203788E-2</v>
      </c>
      <c r="H18" s="304">
        <v>0</v>
      </c>
      <c r="I18" s="303">
        <v>0</v>
      </c>
      <c r="J18" s="304">
        <v>0</v>
      </c>
      <c r="K18" s="256">
        <v>0</v>
      </c>
    </row>
    <row r="19" spans="1:11" x14ac:dyDescent="0.25">
      <c r="A19" s="18" t="s">
        <v>10</v>
      </c>
      <c r="C19" s="415"/>
      <c r="D19" s="99"/>
      <c r="E19" s="299"/>
      <c r="F19" s="99"/>
      <c r="G19" s="299"/>
      <c r="H19" s="99"/>
      <c r="I19" s="299"/>
      <c r="J19" s="99"/>
      <c r="K19" s="99"/>
    </row>
    <row r="20" spans="1:11" x14ac:dyDescent="0.25">
      <c r="A20" s="18" t="s">
        <v>12</v>
      </c>
    </row>
    <row r="21" spans="1:11" x14ac:dyDescent="0.25">
      <c r="A21" s="18" t="s">
        <v>13</v>
      </c>
    </row>
    <row r="22" spans="1:11" x14ac:dyDescent="0.25">
      <c r="A22" s="18" t="s">
        <v>1</v>
      </c>
    </row>
    <row r="23" spans="1:11" x14ac:dyDescent="0.25">
      <c r="A23" s="18" t="s">
        <v>3</v>
      </c>
    </row>
    <row r="24" spans="1:11" x14ac:dyDescent="0.25">
      <c r="A24" s="18" t="s">
        <v>5</v>
      </c>
    </row>
    <row r="25" spans="1:11" x14ac:dyDescent="0.25">
      <c r="A25" s="18" t="s">
        <v>7</v>
      </c>
    </row>
    <row r="26" spans="1:11" x14ac:dyDescent="0.25">
      <c r="A26" s="18" t="s">
        <v>9</v>
      </c>
    </row>
    <row r="27" spans="1:11" x14ac:dyDescent="0.25">
      <c r="A27" s="360" t="s">
        <v>11</v>
      </c>
    </row>
    <row r="28" spans="1:11" x14ac:dyDescent="0.25">
      <c r="A28" s="361"/>
    </row>
    <row r="29" spans="1:11" x14ac:dyDescent="0.25">
      <c r="A29" s="361"/>
    </row>
    <row r="30" spans="1:11" x14ac:dyDescent="0.25">
      <c r="A30" s="361"/>
    </row>
    <row r="31" spans="1:11" x14ac:dyDescent="0.25">
      <c r="A31" s="361"/>
    </row>
    <row r="32" spans="1:11" x14ac:dyDescent="0.25">
      <c r="A32" s="361"/>
    </row>
    <row r="33" spans="1:1" x14ac:dyDescent="0.25">
      <c r="A33" s="361"/>
    </row>
    <row r="34" spans="1:1" x14ac:dyDescent="0.25">
      <c r="A34" s="361"/>
    </row>
  </sheetData>
  <mergeCells count="7">
    <mergeCell ref="F5:G6"/>
    <mergeCell ref="J5:K6"/>
    <mergeCell ref="C18:C19"/>
    <mergeCell ref="E7:E8"/>
    <mergeCell ref="G7:G8"/>
    <mergeCell ref="I7:I8"/>
    <mergeCell ref="K7:K8"/>
  </mergeCells>
  <hyperlinks>
    <hyperlink ref="A25" location="'Regional utveckling'!A1" display="Regional utveckling" xr:uid="{00000000-0004-0000-0E00-000000000000}"/>
    <hyperlink ref="A24" location="'Läkemedel'!A1" display="Läkemedel" xr:uid="{00000000-0004-0000-0E00-000001000000}"/>
    <hyperlink ref="A23" location="'Övrig hälso- och sjukvård'!A1" display="Övrig hälso- och sjukvård" xr:uid="{00000000-0004-0000-0E00-000002000000}"/>
    <hyperlink ref="A22" location="'Tandvård'!A1" display="Tandvård" xr:uid="{00000000-0004-0000-0E00-000003000000}"/>
    <hyperlink ref="A21" location="'Specialiserad psykiatrisk vård'!A1" display="Specialiserad psykiatrisk vård" xr:uid="{00000000-0004-0000-0E00-000004000000}"/>
    <hyperlink ref="A20" location="'Specialiserad somatisk vård'!A1" display="Specialiserad somatisk vård" xr:uid="{00000000-0004-0000-0E00-000005000000}"/>
    <hyperlink ref="A19" location="'Vårdcentraler'!A1" display="Vårdcentraler" xr:uid="{00000000-0004-0000-0E00-000006000000}"/>
    <hyperlink ref="A18" location="'Primärvård'!A1" display="Primärvård" xr:uid="{00000000-0004-0000-0E00-000007000000}"/>
    <hyperlink ref="A17" location="'Vårdplatser'!A1" display="Vårdplatser" xr:uid="{00000000-0004-0000-0E00-000008000000}"/>
    <hyperlink ref="A7" location="'Hälso- och sjukvård'!A1" display="Hälso- och sjukvård" xr:uid="{00000000-0004-0000-0E00-000009000000}"/>
    <hyperlink ref="A6" location="'Kostnader och intäkter'!A1" display="Kostnader för" xr:uid="{00000000-0004-0000-0E00-00000A000000}"/>
    <hyperlink ref="A5" location="'Regionernas ekonomi'!A1" display="Regionernas ekonomi" xr:uid="{00000000-0004-0000-0E00-00000B000000}"/>
    <hyperlink ref="A26" location="'Trafik och infrastruktur'!A1" display="Trafik och infrastruktur, samt allmän regional utveckling" xr:uid="{00000000-0004-0000-0E00-00000C000000}"/>
    <hyperlink ref="A27" location="'Utbildning och kultur'!A1" display="Utbildning och kultur" xr:uid="{00000000-0004-0000-0E00-00000D000000}"/>
    <hyperlink ref="A4" location="Innehåll!A1" display="Innehåll" xr:uid="{00000000-0004-0000-0E00-00000E000000}"/>
    <hyperlink ref="A8" location="'Hälso- och sjukvård 1'!A1" display="Hälso- och sjukvård 1" xr:uid="{C2F332E2-7709-4AEE-852F-A55DD4B2257A}"/>
    <hyperlink ref="A9" location="'Hälso- och sjukvård 2'!A1" display="Hälso- och sjukvård 2" xr:uid="{F6A70F6B-B124-419E-B645-F59A045B6E2D}"/>
    <hyperlink ref="A10" location="'Hälso- och sjukvård 3'!A1" display="Hälso- och sjukvård 3" xr:uid="{7C479B6F-87CC-4931-88B1-D33DE8C25A6C}"/>
    <hyperlink ref="A11" location="'Hälso- och sjukvård 4'!A1" display="Hälso- och sjukvård 4" xr:uid="{5BA683F6-7488-4B11-B90A-0DB5C20C9D5F}"/>
    <hyperlink ref="A12" location="'Hälso- och sjukvård 5'!A1" display="Hälso- och sjukvård 5" xr:uid="{6401F23A-82A9-4792-BB76-C76E61E4F098}"/>
    <hyperlink ref="A13" location="'Hälso- och sjukvård 6'!A1" display="Hälso- och sjukvård 6" xr:uid="{6E81589C-E40C-4FEB-B5F4-9383EB5A776D}"/>
    <hyperlink ref="A14" location="'Hälso- och sjukvård 7'!A1" display="Hälso- och sjukvård 7" xr:uid="{96C440F4-6D40-40A6-91C7-3FC9DF08DCA7}"/>
    <hyperlink ref="A15" location="'Hälso- och sjukvård 8'!A1" display="Hälso- och sjukvård 8" xr:uid="{72A45973-01A5-4468-919E-254D0B1184F2}"/>
    <hyperlink ref="A16" location="'Hälso- och sjukvård 9'!A1" display="Hälso- och sjukvård 9" xr:uid="{BD2502C7-125C-4619-A064-D189A76E369B}"/>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Blad24">
    <tabColor theme="6"/>
  </sheetPr>
  <dimension ref="A1:G45"/>
  <sheetViews>
    <sheetView showGridLines="0" showRowColHeaders="0" workbookViewId="0"/>
  </sheetViews>
  <sheetFormatPr defaultRowHeight="15" x14ac:dyDescent="0.25"/>
  <cols>
    <col min="1" max="1" width="59.5703125" customWidth="1"/>
    <col min="3" max="3" width="32.5703125" bestFit="1" customWidth="1"/>
    <col min="4" max="4" width="12" bestFit="1" customWidth="1"/>
    <col min="5" max="5" width="27.42578125" bestFit="1" customWidth="1"/>
    <col min="6" max="6" width="25.85546875" bestFit="1" customWidth="1"/>
    <col min="7" max="7" width="23.42578125" bestFit="1" customWidth="1"/>
  </cols>
  <sheetData>
    <row r="1" spans="1:3" ht="35.25" x14ac:dyDescent="0.5">
      <c r="A1" s="3" t="s">
        <v>4</v>
      </c>
    </row>
    <row r="2" spans="1:3" x14ac:dyDescent="0.25">
      <c r="A2" s="239"/>
      <c r="C2" s="5" t="s">
        <v>454</v>
      </c>
    </row>
    <row r="3" spans="1:3" x14ac:dyDescent="0.25">
      <c r="A3" s="239"/>
    </row>
    <row r="4" spans="1:3" x14ac:dyDescent="0.25">
      <c r="A4" s="17" t="s">
        <v>14</v>
      </c>
    </row>
    <row r="5" spans="1:3" x14ac:dyDescent="0.25">
      <c r="A5" s="18" t="s">
        <v>0</v>
      </c>
    </row>
    <row r="6" spans="1:3" x14ac:dyDescent="0.25">
      <c r="A6" s="18" t="s">
        <v>2</v>
      </c>
    </row>
    <row r="7" spans="1:3" x14ac:dyDescent="0.25">
      <c r="A7" s="53" t="s">
        <v>4</v>
      </c>
    </row>
    <row r="8" spans="1:3" x14ac:dyDescent="0.25">
      <c r="A8" s="34" t="s">
        <v>277</v>
      </c>
    </row>
    <row r="9" spans="1:3" x14ac:dyDescent="0.25">
      <c r="A9" s="34" t="s">
        <v>279</v>
      </c>
    </row>
    <row r="10" spans="1:3" x14ac:dyDescent="0.25">
      <c r="A10" s="34" t="s">
        <v>21</v>
      </c>
    </row>
    <row r="11" spans="1:3" x14ac:dyDescent="0.25">
      <c r="A11" s="34" t="s">
        <v>15</v>
      </c>
    </row>
    <row r="12" spans="1:3" x14ac:dyDescent="0.25">
      <c r="A12" s="363" t="s">
        <v>16</v>
      </c>
    </row>
    <row r="13" spans="1:3" x14ac:dyDescent="0.25">
      <c r="A13" s="34" t="s">
        <v>17</v>
      </c>
    </row>
    <row r="14" spans="1:3" x14ac:dyDescent="0.25">
      <c r="A14" s="34" t="s">
        <v>18</v>
      </c>
    </row>
    <row r="15" spans="1:3" x14ac:dyDescent="0.25">
      <c r="A15" s="34" t="s">
        <v>20</v>
      </c>
    </row>
    <row r="16" spans="1:3" x14ac:dyDescent="0.25">
      <c r="A16" s="34" t="s">
        <v>19</v>
      </c>
    </row>
    <row r="17" spans="1:7" x14ac:dyDescent="0.25">
      <c r="A17" s="18" t="s">
        <v>6</v>
      </c>
    </row>
    <row r="18" spans="1:7" x14ac:dyDescent="0.25">
      <c r="A18" s="18" t="s">
        <v>8</v>
      </c>
    </row>
    <row r="19" spans="1:7" x14ac:dyDescent="0.25">
      <c r="A19" s="18" t="s">
        <v>10</v>
      </c>
    </row>
    <row r="20" spans="1:7" x14ac:dyDescent="0.25">
      <c r="A20" s="18" t="s">
        <v>12</v>
      </c>
    </row>
    <row r="21" spans="1:7" x14ac:dyDescent="0.25">
      <c r="A21" s="18" t="s">
        <v>13</v>
      </c>
    </row>
    <row r="22" spans="1:7" x14ac:dyDescent="0.25">
      <c r="A22" s="18" t="s">
        <v>1</v>
      </c>
      <c r="C22" s="73" t="s">
        <v>502</v>
      </c>
    </row>
    <row r="23" spans="1:7" x14ac:dyDescent="0.25">
      <c r="A23" s="18" t="s">
        <v>3</v>
      </c>
    </row>
    <row r="24" spans="1:7" x14ac:dyDescent="0.25">
      <c r="A24" s="18" t="s">
        <v>5</v>
      </c>
      <c r="C24" s="31"/>
      <c r="D24" s="88"/>
      <c r="E24" s="88"/>
      <c r="F24" s="88"/>
      <c r="G24" s="88"/>
    </row>
    <row r="25" spans="1:7" x14ac:dyDescent="0.25">
      <c r="A25" s="18" t="s">
        <v>7</v>
      </c>
      <c r="C25" s="31"/>
      <c r="D25" s="88" t="s">
        <v>8</v>
      </c>
      <c r="E25" s="88" t="s">
        <v>13</v>
      </c>
      <c r="F25" s="88" t="s">
        <v>12</v>
      </c>
      <c r="G25" s="88" t="s">
        <v>396</v>
      </c>
    </row>
    <row r="26" spans="1:7" x14ac:dyDescent="0.25">
      <c r="A26" s="18" t="s">
        <v>9</v>
      </c>
      <c r="C26" s="10" t="s">
        <v>23</v>
      </c>
      <c r="D26" s="32">
        <v>32031883</v>
      </c>
      <c r="E26" s="32">
        <v>4583802</v>
      </c>
      <c r="F26" s="32">
        <v>16943119</v>
      </c>
      <c r="G26" s="32">
        <v>804042</v>
      </c>
    </row>
    <row r="27" spans="1:7" x14ac:dyDescent="0.25">
      <c r="A27" s="360" t="s">
        <v>11</v>
      </c>
      <c r="C27" s="90" t="s">
        <v>452</v>
      </c>
      <c r="D27" s="1"/>
      <c r="E27" s="1">
        <v>67033</v>
      </c>
      <c r="F27" s="1">
        <v>2148498</v>
      </c>
      <c r="G27" s="1"/>
    </row>
    <row r="28" spans="1:7" x14ac:dyDescent="0.25">
      <c r="A28" s="361"/>
      <c r="C28" s="10" t="s">
        <v>24</v>
      </c>
      <c r="D28" s="32">
        <v>3685291</v>
      </c>
      <c r="E28" s="32">
        <v>8319</v>
      </c>
      <c r="F28" s="32">
        <v>762652.99999999988</v>
      </c>
      <c r="G28" s="32">
        <v>1</v>
      </c>
    </row>
    <row r="29" spans="1:7" x14ac:dyDescent="0.25">
      <c r="A29" s="361"/>
      <c r="C29" s="31" t="s">
        <v>35</v>
      </c>
      <c r="D29" s="33">
        <v>18762371</v>
      </c>
      <c r="E29" s="33"/>
      <c r="F29" s="33"/>
      <c r="G29" s="33"/>
    </row>
    <row r="30" spans="1:7" x14ac:dyDescent="0.25">
      <c r="A30" s="361"/>
      <c r="C30" s="148" t="s">
        <v>23</v>
      </c>
      <c r="D30" s="39">
        <f>D26-D31</f>
        <v>32031883</v>
      </c>
      <c r="E30" s="39">
        <f t="shared" ref="E30:G30" si="0">E26-E31</f>
        <v>4583802</v>
      </c>
      <c r="F30" s="39">
        <f t="shared" si="0"/>
        <v>16943119</v>
      </c>
      <c r="G30" s="39">
        <f t="shared" si="0"/>
        <v>804042</v>
      </c>
    </row>
    <row r="31" spans="1:7" x14ac:dyDescent="0.25">
      <c r="A31" s="361"/>
      <c r="C31" s="2"/>
      <c r="D31" s="2"/>
      <c r="E31" s="2"/>
      <c r="F31" s="2"/>
      <c r="G31" s="2"/>
    </row>
    <row r="32" spans="1:7" x14ac:dyDescent="0.25">
      <c r="A32" s="361"/>
    </row>
    <row r="33" spans="1:7" x14ac:dyDescent="0.25">
      <c r="A33" s="361"/>
    </row>
    <row r="34" spans="1:7" x14ac:dyDescent="0.25">
      <c r="A34" s="361"/>
    </row>
    <row r="40" spans="1:7" x14ac:dyDescent="0.25">
      <c r="C40" s="148"/>
      <c r="D40" s="148" t="s">
        <v>8</v>
      </c>
      <c r="E40" s="148" t="s">
        <v>448</v>
      </c>
      <c r="F40" s="148" t="s">
        <v>449</v>
      </c>
      <c r="G40" s="148" t="s">
        <v>3</v>
      </c>
    </row>
    <row r="41" spans="1:7" x14ac:dyDescent="0.25">
      <c r="C41" s="148" t="s">
        <v>451</v>
      </c>
      <c r="D41" s="148"/>
      <c r="E41" s="148"/>
      <c r="F41" s="148"/>
      <c r="G41" s="148"/>
    </row>
    <row r="42" spans="1:7" x14ac:dyDescent="0.25">
      <c r="C42" s="148" t="s">
        <v>23</v>
      </c>
      <c r="D42" s="148">
        <v>32031883</v>
      </c>
      <c r="E42" s="148">
        <v>4583802</v>
      </c>
      <c r="F42" s="148">
        <v>16943119</v>
      </c>
      <c r="G42" s="148">
        <v>804042</v>
      </c>
    </row>
    <row r="43" spans="1:7" x14ac:dyDescent="0.25">
      <c r="C43" s="392" t="s">
        <v>450</v>
      </c>
      <c r="D43" s="148"/>
      <c r="E43" s="148">
        <v>67033</v>
      </c>
      <c r="F43" s="148">
        <v>2148498</v>
      </c>
      <c r="G43" s="148"/>
    </row>
    <row r="44" spans="1:7" x14ac:dyDescent="0.25">
      <c r="C44" s="148" t="s">
        <v>24</v>
      </c>
      <c r="D44" s="148">
        <v>3685291</v>
      </c>
      <c r="E44" s="148">
        <v>8319</v>
      </c>
      <c r="F44" s="148">
        <v>762652.99999999988</v>
      </c>
      <c r="G44" s="148">
        <v>1</v>
      </c>
    </row>
    <row r="45" spans="1:7" x14ac:dyDescent="0.25">
      <c r="C45" s="148" t="s">
        <v>35</v>
      </c>
      <c r="D45" s="148">
        <v>18762371</v>
      </c>
      <c r="E45" s="148">
        <v>1126249</v>
      </c>
      <c r="F45" s="148">
        <v>1079267</v>
      </c>
      <c r="G45" s="148">
        <v>86360</v>
      </c>
    </row>
  </sheetData>
  <hyperlinks>
    <hyperlink ref="A25" location="'Regional utveckling'!A1" display="Regional utveckling" xr:uid="{00000000-0004-0000-0F00-000000000000}"/>
    <hyperlink ref="A24" location="'Läkemedel'!A1" display="Läkemedel" xr:uid="{00000000-0004-0000-0F00-000001000000}"/>
    <hyperlink ref="A23" location="'Övrig hälso- och sjukvård'!A1" display="Övrig hälso- och sjukvård" xr:uid="{00000000-0004-0000-0F00-000002000000}"/>
    <hyperlink ref="A22" location="'Tandvård'!A1" display="Tandvård" xr:uid="{00000000-0004-0000-0F00-000003000000}"/>
    <hyperlink ref="A21" location="'Specialiserad psykiatrisk vård'!A1" display="Specialiserad psykiatrisk vård" xr:uid="{00000000-0004-0000-0F00-000004000000}"/>
    <hyperlink ref="A20" location="'Specialiserad somatisk vård'!A1" display="Specialiserad somatisk vård" xr:uid="{00000000-0004-0000-0F00-000005000000}"/>
    <hyperlink ref="A19" location="'Vårdcentraler'!A1" display="Vårdcentraler" xr:uid="{00000000-0004-0000-0F00-000006000000}"/>
    <hyperlink ref="A18" location="'Primärvård'!A1" display="Primärvård" xr:uid="{00000000-0004-0000-0F00-000007000000}"/>
    <hyperlink ref="A17" location="'Vårdplatser'!A1" display="Vårdplatser" xr:uid="{00000000-0004-0000-0F00-000008000000}"/>
    <hyperlink ref="A7" location="'Hälso- och sjukvård'!A1" display="Hälso- och sjukvård" xr:uid="{00000000-0004-0000-0F00-000009000000}"/>
    <hyperlink ref="A6" location="'Kostnader och intäkter'!A1" display="Kostnader för" xr:uid="{00000000-0004-0000-0F00-00000A000000}"/>
    <hyperlink ref="A5" location="'Regionernas ekonomi'!A1" display="Regionernas ekonomi" xr:uid="{00000000-0004-0000-0F00-00000B000000}"/>
    <hyperlink ref="A26" location="'Trafik och infrastruktur'!A1" display="Trafik och infrastruktur, samt allmän regional utveckling" xr:uid="{00000000-0004-0000-0F00-00000C000000}"/>
    <hyperlink ref="A27" location="'Utbildning och kultur'!A1" display="Utbildning och kultur" xr:uid="{00000000-0004-0000-0F00-00000D000000}"/>
    <hyperlink ref="A4" location="Innehåll!A1" display="Innehåll" xr:uid="{00000000-0004-0000-0F00-00000E000000}"/>
    <hyperlink ref="A8" location="'Hälso- och sjukvård 1'!A1" display="Hälso- och sjukvård 1" xr:uid="{D92D2FAF-DF64-49B1-8C5D-801069D8D6BB}"/>
    <hyperlink ref="A9" location="'Hälso- och sjukvård 2'!A1" display="Hälso- och sjukvård 2" xr:uid="{81F428F9-132A-46A4-B7CD-A0960C5BD095}"/>
    <hyperlink ref="A10" location="'Hälso- och sjukvård 3'!A1" display="Hälso- och sjukvård 3" xr:uid="{366FE336-A62B-48B0-B43F-E700F62B7DD0}"/>
    <hyperlink ref="A11" location="'Hälso- och sjukvård 4'!A1" display="Hälso- och sjukvård 4" xr:uid="{43898848-1E31-4831-BFDF-F25C71116B5D}"/>
    <hyperlink ref="A12" location="'Hälso- och sjukvård 5'!A1" display="Hälso- och sjukvård 5" xr:uid="{141403C7-A3C0-4856-9626-DE220A547EEB}"/>
    <hyperlink ref="A13" location="'Hälso- och sjukvård 6'!A1" display="Hälso- och sjukvård 6" xr:uid="{6DB70182-6C88-4384-B5F7-42F659D2B174}"/>
    <hyperlink ref="A14" location="'Hälso- och sjukvård 7'!A1" display="Hälso- och sjukvård 7" xr:uid="{CF7DAE5C-1541-428C-8A2F-FB82E737BC3B}"/>
    <hyperlink ref="A15" location="'Hälso- och sjukvård 8'!A1" display="Hälso- och sjukvård 8" xr:uid="{9A8F73FD-2C0E-4E60-870B-0749BB450AE2}"/>
    <hyperlink ref="A16" location="'Hälso- och sjukvård 9'!A1" display="Hälso- och sjukvård 9" xr:uid="{5323C6DC-6D2C-49F4-9B8C-EBDEBCAE3E30}"/>
  </hyperlink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Blad23">
    <tabColor theme="6"/>
  </sheetPr>
  <dimension ref="A1:F34"/>
  <sheetViews>
    <sheetView showGridLines="0" showRowColHeaders="0" zoomScaleNormal="100" workbookViewId="0"/>
  </sheetViews>
  <sheetFormatPr defaultRowHeight="15" x14ac:dyDescent="0.25"/>
  <cols>
    <col min="1" max="1" width="59.5703125" customWidth="1"/>
    <col min="3" max="3" width="27.42578125" bestFit="1" customWidth="1"/>
    <col min="4" max="4" width="23.5703125" bestFit="1" customWidth="1"/>
    <col min="5" max="6" width="12" bestFit="1" customWidth="1"/>
  </cols>
  <sheetData>
    <row r="1" spans="1:3" ht="35.25" x14ac:dyDescent="0.5">
      <c r="A1" s="3" t="s">
        <v>4</v>
      </c>
    </row>
    <row r="2" spans="1:3" x14ac:dyDescent="0.25">
      <c r="A2" s="239"/>
      <c r="C2" s="5" t="s">
        <v>453</v>
      </c>
    </row>
    <row r="3" spans="1:3" x14ac:dyDescent="0.25">
      <c r="A3" s="239"/>
    </row>
    <row r="4" spans="1:3" x14ac:dyDescent="0.25">
      <c r="A4" s="17" t="s">
        <v>14</v>
      </c>
    </row>
    <row r="5" spans="1:3" x14ac:dyDescent="0.25">
      <c r="A5" s="18" t="s">
        <v>0</v>
      </c>
    </row>
    <row r="6" spans="1:3" x14ac:dyDescent="0.25">
      <c r="A6" s="18" t="s">
        <v>2</v>
      </c>
    </row>
    <row r="7" spans="1:3" x14ac:dyDescent="0.25">
      <c r="A7" s="53" t="s">
        <v>4</v>
      </c>
    </row>
    <row r="8" spans="1:3" x14ac:dyDescent="0.25">
      <c r="A8" s="34" t="s">
        <v>277</v>
      </c>
    </row>
    <row r="9" spans="1:3" x14ac:dyDescent="0.25">
      <c r="A9" s="34" t="s">
        <v>279</v>
      </c>
    </row>
    <row r="10" spans="1:3" x14ac:dyDescent="0.25">
      <c r="A10" s="34" t="s">
        <v>21</v>
      </c>
    </row>
    <row r="11" spans="1:3" x14ac:dyDescent="0.25">
      <c r="A11" s="34" t="s">
        <v>15</v>
      </c>
    </row>
    <row r="12" spans="1:3" x14ac:dyDescent="0.25">
      <c r="A12" s="34" t="s">
        <v>16</v>
      </c>
    </row>
    <row r="13" spans="1:3" x14ac:dyDescent="0.25">
      <c r="A13" s="363" t="s">
        <v>17</v>
      </c>
    </row>
    <row r="14" spans="1:3" x14ac:dyDescent="0.25">
      <c r="A14" s="34" t="s">
        <v>18</v>
      </c>
    </row>
    <row r="15" spans="1:3" x14ac:dyDescent="0.25">
      <c r="A15" s="34" t="s">
        <v>20</v>
      </c>
    </row>
    <row r="16" spans="1:3" x14ac:dyDescent="0.25">
      <c r="A16" s="34" t="s">
        <v>19</v>
      </c>
    </row>
    <row r="17" spans="1:6" x14ac:dyDescent="0.25">
      <c r="A17" s="18" t="s">
        <v>6</v>
      </c>
    </row>
    <row r="18" spans="1:6" x14ac:dyDescent="0.25">
      <c r="A18" s="18" t="s">
        <v>8</v>
      </c>
    </row>
    <row r="19" spans="1:6" x14ac:dyDescent="0.25">
      <c r="A19" s="18" t="s">
        <v>10</v>
      </c>
    </row>
    <row r="20" spans="1:6" x14ac:dyDescent="0.25">
      <c r="A20" s="18" t="s">
        <v>12</v>
      </c>
    </row>
    <row r="21" spans="1:6" x14ac:dyDescent="0.25">
      <c r="A21" s="18" t="s">
        <v>13</v>
      </c>
    </row>
    <row r="22" spans="1:6" x14ac:dyDescent="0.25">
      <c r="A22" s="18" t="s">
        <v>1</v>
      </c>
      <c r="C22" s="73" t="s">
        <v>503</v>
      </c>
    </row>
    <row r="23" spans="1:6" x14ac:dyDescent="0.25">
      <c r="A23" s="18" t="s">
        <v>3</v>
      </c>
    </row>
    <row r="24" spans="1:6" ht="15.75" thickBot="1" x14ac:dyDescent="0.3">
      <c r="A24" s="18" t="s">
        <v>5</v>
      </c>
      <c r="C24" s="62"/>
      <c r="D24" s="160" t="s">
        <v>36</v>
      </c>
      <c r="E24" s="160" t="s">
        <v>22</v>
      </c>
      <c r="F24" s="160" t="s">
        <v>37</v>
      </c>
    </row>
    <row r="25" spans="1:6" x14ac:dyDescent="0.25">
      <c r="A25" s="18" t="s">
        <v>7</v>
      </c>
      <c r="C25" s="246" t="s">
        <v>8</v>
      </c>
      <c r="D25" s="246">
        <v>24827876</v>
      </c>
      <c r="E25" s="246">
        <v>10889298</v>
      </c>
      <c r="F25" s="246">
        <f>SUM(D25:E25)</f>
        <v>35717174</v>
      </c>
    </row>
    <row r="26" spans="1:6" x14ac:dyDescent="0.25">
      <c r="A26" s="18" t="s">
        <v>9</v>
      </c>
      <c r="C26" s="45" t="s">
        <v>13</v>
      </c>
      <c r="D26" s="45">
        <v>3605578</v>
      </c>
      <c r="E26" s="45">
        <v>986543</v>
      </c>
      <c r="F26" s="45">
        <f t="shared" ref="F26:F28" si="0">SUM(D26:E26)</f>
        <v>4592121</v>
      </c>
    </row>
    <row r="27" spans="1:6" x14ac:dyDescent="0.25">
      <c r="A27" s="360" t="s">
        <v>11</v>
      </c>
      <c r="C27" s="29" t="s">
        <v>12</v>
      </c>
      <c r="D27" s="29">
        <v>6870298.4000000004</v>
      </c>
      <c r="E27" s="29">
        <v>10835473.6</v>
      </c>
      <c r="F27" s="29">
        <f t="shared" si="0"/>
        <v>17705772</v>
      </c>
    </row>
    <row r="28" spans="1:6" x14ac:dyDescent="0.25">
      <c r="A28" s="361"/>
      <c r="C28" s="45" t="s">
        <v>396</v>
      </c>
      <c r="D28" s="45">
        <v>802239</v>
      </c>
      <c r="E28" s="45">
        <v>1804</v>
      </c>
      <c r="F28" s="45">
        <f t="shared" si="0"/>
        <v>804043</v>
      </c>
    </row>
    <row r="29" spans="1:6" x14ac:dyDescent="0.25">
      <c r="A29" s="361"/>
    </row>
    <row r="30" spans="1:6" x14ac:dyDescent="0.25">
      <c r="A30" s="361"/>
    </row>
    <row r="31" spans="1:6" x14ac:dyDescent="0.25">
      <c r="A31" s="361"/>
    </row>
    <row r="32" spans="1:6" x14ac:dyDescent="0.25">
      <c r="A32" s="361"/>
    </row>
    <row r="33" spans="1:1" x14ac:dyDescent="0.25">
      <c r="A33" s="361"/>
    </row>
    <row r="34" spans="1:1" x14ac:dyDescent="0.25">
      <c r="A34" s="361"/>
    </row>
  </sheetData>
  <hyperlinks>
    <hyperlink ref="A25" location="'Regional utveckling'!A1" display="Regional utveckling" xr:uid="{00000000-0004-0000-1000-000000000000}"/>
    <hyperlink ref="A24" location="'Läkemedel'!A1" display="Läkemedel" xr:uid="{00000000-0004-0000-1000-000001000000}"/>
    <hyperlink ref="A23" location="'Övrig hälso- och sjukvård'!A1" display="Övrig hälso- och sjukvård" xr:uid="{00000000-0004-0000-1000-000002000000}"/>
    <hyperlink ref="A22" location="'Tandvård'!A1" display="Tandvård" xr:uid="{00000000-0004-0000-1000-000003000000}"/>
    <hyperlink ref="A21" location="'Specialiserad psykiatrisk vård'!A1" display="Specialiserad psykiatrisk vård" xr:uid="{00000000-0004-0000-1000-000004000000}"/>
    <hyperlink ref="A20" location="'Specialiserad somatisk vård'!A1" display="Specialiserad somatisk vård" xr:uid="{00000000-0004-0000-1000-000005000000}"/>
    <hyperlink ref="A19" location="'Vårdcentraler'!A1" display="Vårdcentraler" xr:uid="{00000000-0004-0000-1000-000006000000}"/>
    <hyperlink ref="A18" location="'Primärvård'!A1" display="Primärvård" xr:uid="{00000000-0004-0000-1000-000007000000}"/>
    <hyperlink ref="A17" location="'Vårdplatser'!A1" display="Vårdplatser" xr:uid="{00000000-0004-0000-1000-000008000000}"/>
    <hyperlink ref="A7" location="'Hälso- och sjukvård'!A1" display="Hälso- och sjukvård" xr:uid="{00000000-0004-0000-1000-000009000000}"/>
    <hyperlink ref="A6" location="'Kostnader och intäkter'!A1" display="Kostnader för" xr:uid="{00000000-0004-0000-1000-00000A000000}"/>
    <hyperlink ref="A5" location="'Regionernas ekonomi'!A1" display="Regionernas ekonomi" xr:uid="{00000000-0004-0000-1000-00000B000000}"/>
    <hyperlink ref="A26" location="'Trafik och infrastruktur'!A1" display="Trafik och infrastruktur, samt allmän regional utveckling" xr:uid="{00000000-0004-0000-1000-00000C000000}"/>
    <hyperlink ref="A27" location="'Utbildning och kultur'!A1" display="Utbildning och kultur" xr:uid="{00000000-0004-0000-1000-00000D000000}"/>
    <hyperlink ref="A4" location="Innehåll!A1" display="Innehåll" xr:uid="{00000000-0004-0000-1000-00000E000000}"/>
    <hyperlink ref="A8" location="'Hälso- och sjukvård 1'!A1" display="Hälso- och sjukvård 1" xr:uid="{94A90873-4843-4351-9834-74E4D34CC9C3}"/>
    <hyperlink ref="A9" location="'Hälso- och sjukvård 2'!A1" display="Hälso- och sjukvård 2" xr:uid="{75670803-8C25-40D6-B352-DB560E622917}"/>
    <hyperlink ref="A10" location="'Hälso- och sjukvård 3'!A1" display="Hälso- och sjukvård 3" xr:uid="{DBB36279-B8B5-4818-A7F0-867399B4947E}"/>
    <hyperlink ref="A11" location="'Hälso- och sjukvård 4'!A1" display="Hälso- och sjukvård 4" xr:uid="{ED849C4D-9669-45A8-9857-5D39BA4EC539}"/>
    <hyperlink ref="A12" location="'Hälso- och sjukvård 5'!A1" display="Hälso- och sjukvård 5" xr:uid="{08096AB4-F585-45B3-810A-15918FCC1A89}"/>
    <hyperlink ref="A13" location="'Hälso- och sjukvård 6'!A1" display="Hälso- och sjukvård 6" xr:uid="{74839F61-23B9-40F8-BCC4-48459DABA54C}"/>
    <hyperlink ref="A14" location="'Hälso- och sjukvård 7'!A1" display="Hälso- och sjukvård 7" xr:uid="{469A981A-F340-4534-8C1D-3BCD32A41385}"/>
    <hyperlink ref="A15" location="'Hälso- och sjukvård 8'!A1" display="Hälso- och sjukvård 8" xr:uid="{A675FEEE-266F-466B-A7D7-D8C283560A4F}"/>
    <hyperlink ref="A16" location="'Hälso- och sjukvård 9'!A1" display="Hälso- och sjukvård 9" xr:uid="{28A9E7D6-31E8-49B3-A83F-B7F887D96FE2}"/>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Blad22">
    <tabColor theme="6"/>
  </sheetPr>
  <dimension ref="A1:Q77"/>
  <sheetViews>
    <sheetView showGridLines="0" showRowColHeaders="0" workbookViewId="0"/>
  </sheetViews>
  <sheetFormatPr defaultRowHeight="15" x14ac:dyDescent="0.25"/>
  <cols>
    <col min="1" max="1" width="59.5703125" customWidth="1"/>
    <col min="3" max="3" width="19.42578125" bestFit="1" customWidth="1"/>
    <col min="4" max="4" width="10.5703125" bestFit="1" customWidth="1"/>
    <col min="5" max="5" width="27.42578125" bestFit="1" customWidth="1"/>
    <col min="6" max="6" width="25.85546875" bestFit="1" customWidth="1"/>
    <col min="7" max="7" width="23.42578125" bestFit="1" customWidth="1"/>
    <col min="8" max="8" width="11.85546875" bestFit="1" customWidth="1"/>
  </cols>
  <sheetData>
    <row r="1" spans="1:3" ht="35.25" x14ac:dyDescent="0.5">
      <c r="A1" s="3" t="s">
        <v>4</v>
      </c>
    </row>
    <row r="2" spans="1:3" x14ac:dyDescent="0.25">
      <c r="A2" s="239"/>
      <c r="C2" s="5" t="s">
        <v>456</v>
      </c>
    </row>
    <row r="3" spans="1:3" x14ac:dyDescent="0.25">
      <c r="A3" s="239"/>
    </row>
    <row r="4" spans="1:3" x14ac:dyDescent="0.25">
      <c r="A4" s="17" t="s">
        <v>14</v>
      </c>
    </row>
    <row r="5" spans="1:3" x14ac:dyDescent="0.25">
      <c r="A5" s="18" t="s">
        <v>0</v>
      </c>
    </row>
    <row r="6" spans="1:3" x14ac:dyDescent="0.25">
      <c r="A6" s="18" t="s">
        <v>2</v>
      </c>
    </row>
    <row r="7" spans="1:3" x14ac:dyDescent="0.25">
      <c r="A7" s="53" t="s">
        <v>4</v>
      </c>
    </row>
    <row r="8" spans="1:3" x14ac:dyDescent="0.25">
      <c r="A8" s="34" t="s">
        <v>277</v>
      </c>
    </row>
    <row r="9" spans="1:3" x14ac:dyDescent="0.25">
      <c r="A9" s="34" t="s">
        <v>279</v>
      </c>
    </row>
    <row r="10" spans="1:3" x14ac:dyDescent="0.25">
      <c r="A10" s="34" t="s">
        <v>21</v>
      </c>
    </row>
    <row r="11" spans="1:3" x14ac:dyDescent="0.25">
      <c r="A11" s="34" t="s">
        <v>15</v>
      </c>
    </row>
    <row r="12" spans="1:3" x14ac:dyDescent="0.25">
      <c r="A12" s="34" t="s">
        <v>16</v>
      </c>
    </row>
    <row r="13" spans="1:3" x14ac:dyDescent="0.25">
      <c r="A13" s="34" t="s">
        <v>17</v>
      </c>
    </row>
    <row r="14" spans="1:3" x14ac:dyDescent="0.25">
      <c r="A14" s="363" t="s">
        <v>18</v>
      </c>
    </row>
    <row r="15" spans="1:3" x14ac:dyDescent="0.25">
      <c r="A15" s="34" t="s">
        <v>20</v>
      </c>
    </row>
    <row r="16" spans="1:3" x14ac:dyDescent="0.25">
      <c r="A16" s="34" t="s">
        <v>19</v>
      </c>
    </row>
    <row r="17" spans="1:9" x14ac:dyDescent="0.25">
      <c r="A17" s="18" t="s">
        <v>6</v>
      </c>
    </row>
    <row r="18" spans="1:9" x14ac:dyDescent="0.25">
      <c r="A18" s="18" t="s">
        <v>8</v>
      </c>
    </row>
    <row r="19" spans="1:9" x14ac:dyDescent="0.25">
      <c r="A19" s="18" t="s">
        <v>10</v>
      </c>
    </row>
    <row r="20" spans="1:9" x14ac:dyDescent="0.25">
      <c r="A20" s="18" t="s">
        <v>12</v>
      </c>
    </row>
    <row r="21" spans="1:9" x14ac:dyDescent="0.25">
      <c r="A21" s="18" t="s">
        <v>13</v>
      </c>
    </row>
    <row r="22" spans="1:9" x14ac:dyDescent="0.25">
      <c r="A22" s="18" t="s">
        <v>1</v>
      </c>
      <c r="C22" s="73" t="s">
        <v>498</v>
      </c>
    </row>
    <row r="23" spans="1:9" x14ac:dyDescent="0.25">
      <c r="A23" s="18" t="s">
        <v>3</v>
      </c>
      <c r="C23" s="36" t="s">
        <v>59</v>
      </c>
      <c r="D23" s="36" t="s">
        <v>8</v>
      </c>
      <c r="E23" s="36" t="s">
        <v>13</v>
      </c>
      <c r="F23" s="36" t="s">
        <v>12</v>
      </c>
      <c r="G23" s="36" t="s">
        <v>396</v>
      </c>
      <c r="H23" s="36" t="s">
        <v>37</v>
      </c>
      <c r="I23" s="38" t="s">
        <v>60</v>
      </c>
    </row>
    <row r="24" spans="1:9" x14ac:dyDescent="0.25">
      <c r="A24" s="18" t="s">
        <v>5</v>
      </c>
      <c r="C24" s="10" t="s">
        <v>49</v>
      </c>
      <c r="D24" s="32">
        <v>4516.241288634149</v>
      </c>
      <c r="E24" s="32">
        <v>607.86290912587424</v>
      </c>
      <c r="F24" s="32">
        <v>1965.2268613163099</v>
      </c>
      <c r="G24" s="32">
        <v>65.382798423070341</v>
      </c>
      <c r="H24" s="32">
        <v>7154.7138574994042</v>
      </c>
      <c r="I24" s="39">
        <f>$H$45</f>
        <v>5666.9658199328569</v>
      </c>
    </row>
    <row r="25" spans="1:9" x14ac:dyDescent="0.25">
      <c r="A25" s="18" t="s">
        <v>7</v>
      </c>
      <c r="C25" t="s">
        <v>51</v>
      </c>
      <c r="D25" s="1">
        <v>3833.0252269602515</v>
      </c>
      <c r="E25" s="1">
        <v>323.84897809955868</v>
      </c>
      <c r="F25" s="1">
        <v>1784.8061504554653</v>
      </c>
      <c r="G25" s="1">
        <v>109.12372487731531</v>
      </c>
      <c r="H25" s="1">
        <v>6050.8040803925905</v>
      </c>
      <c r="I25" s="39">
        <f t="shared" ref="I25:I45" si="0">$H$45</f>
        <v>5666.9658199328569</v>
      </c>
    </row>
    <row r="26" spans="1:9" x14ac:dyDescent="0.25">
      <c r="A26" s="18" t="s">
        <v>9</v>
      </c>
      <c r="C26" s="10" t="s">
        <v>50</v>
      </c>
      <c r="D26" s="32">
        <v>2752.3087765237924</v>
      </c>
      <c r="E26" s="32">
        <v>366.42496184047479</v>
      </c>
      <c r="F26" s="32">
        <v>1567.2559543889299</v>
      </c>
      <c r="G26" s="32">
        <v>68.907585479006414</v>
      </c>
      <c r="H26" s="32">
        <v>4754.8972782322035</v>
      </c>
      <c r="I26" s="39">
        <f t="shared" si="0"/>
        <v>5666.9658199328569</v>
      </c>
    </row>
    <row r="27" spans="1:9" x14ac:dyDescent="0.25">
      <c r="A27" s="360" t="s">
        <v>11</v>
      </c>
      <c r="C27" t="s">
        <v>58</v>
      </c>
      <c r="D27" s="1">
        <v>3230.3567529615248</v>
      </c>
      <c r="E27" s="1">
        <v>520.13665612062732</v>
      </c>
      <c r="F27" s="1">
        <v>1879.3727175816318</v>
      </c>
      <c r="G27" s="1"/>
      <c r="H27" s="1">
        <v>5629.8661266637846</v>
      </c>
      <c r="I27" s="39">
        <f t="shared" si="0"/>
        <v>5666.9658199328569</v>
      </c>
    </row>
    <row r="28" spans="1:9" x14ac:dyDescent="0.25">
      <c r="A28" s="361"/>
      <c r="C28" s="10" t="s">
        <v>44</v>
      </c>
      <c r="D28" s="32">
        <v>3062.9380016985833</v>
      </c>
      <c r="E28" s="32">
        <v>381.48543875510262</v>
      </c>
      <c r="F28" s="32">
        <v>1638.1030656694338</v>
      </c>
      <c r="G28" s="32">
        <v>157.87786635982576</v>
      </c>
      <c r="H28" s="32">
        <v>5240.4043724829453</v>
      </c>
      <c r="I28" s="39">
        <f t="shared" si="0"/>
        <v>5666.9658199328569</v>
      </c>
    </row>
    <row r="29" spans="1:9" x14ac:dyDescent="0.25">
      <c r="A29" s="361"/>
      <c r="C29" t="s">
        <v>46</v>
      </c>
      <c r="D29" s="1">
        <v>2398.6591714747633</v>
      </c>
      <c r="E29" s="1">
        <v>262.14878648096783</v>
      </c>
      <c r="F29" s="1">
        <v>1662.9240147728453</v>
      </c>
      <c r="G29" s="1">
        <v>116.41278928919279</v>
      </c>
      <c r="H29" s="1">
        <v>4440.1447620177687</v>
      </c>
      <c r="I29" s="39">
        <f t="shared" si="0"/>
        <v>5666.9658199328569</v>
      </c>
    </row>
    <row r="30" spans="1:9" x14ac:dyDescent="0.25">
      <c r="A30" s="361"/>
      <c r="C30" s="10" t="s">
        <v>45</v>
      </c>
      <c r="D30" s="32">
        <v>2661.8674037640744</v>
      </c>
      <c r="E30" s="32">
        <v>420.86500548758181</v>
      </c>
      <c r="F30" s="32">
        <v>1758.7577740742247</v>
      </c>
      <c r="G30" s="32"/>
      <c r="H30" s="32">
        <v>4841.4901833258809</v>
      </c>
      <c r="I30" s="39">
        <f t="shared" si="0"/>
        <v>5666.9658199328569</v>
      </c>
    </row>
    <row r="31" spans="1:9" x14ac:dyDescent="0.25">
      <c r="A31" s="361"/>
      <c r="C31" t="s">
        <v>40</v>
      </c>
      <c r="D31" s="1">
        <v>2677.7493180759761</v>
      </c>
      <c r="E31" s="1">
        <v>525.86321602022485</v>
      </c>
      <c r="F31" s="1">
        <v>2433.6371498902267</v>
      </c>
      <c r="G31" s="1">
        <v>90.030603419599501</v>
      </c>
      <c r="H31" s="1">
        <v>5727.2802874060271</v>
      </c>
      <c r="I31" s="39">
        <f t="shared" si="0"/>
        <v>5666.9658199328569</v>
      </c>
    </row>
    <row r="32" spans="1:9" x14ac:dyDescent="0.25">
      <c r="A32" s="361"/>
      <c r="C32" s="10" t="s">
        <v>38</v>
      </c>
      <c r="D32" s="32">
        <v>2919.2171310733329</v>
      </c>
      <c r="E32" s="32">
        <v>488.97872447439892</v>
      </c>
      <c r="F32" s="32">
        <v>1670.7511819736444</v>
      </c>
      <c r="G32" s="32"/>
      <c r="H32" s="32">
        <v>5078.9470375213768</v>
      </c>
      <c r="I32" s="39">
        <f t="shared" si="0"/>
        <v>5666.9658199328569</v>
      </c>
    </row>
    <row r="33" spans="1:9" x14ac:dyDescent="0.25">
      <c r="A33" s="361"/>
      <c r="C33" t="s">
        <v>48</v>
      </c>
      <c r="D33" s="1">
        <v>3510.2588574686038</v>
      </c>
      <c r="E33" s="1">
        <v>520.12328191308654</v>
      </c>
      <c r="F33" s="1">
        <v>1836.2347193191567</v>
      </c>
      <c r="G33" s="1">
        <v>112.76105995957782</v>
      </c>
      <c r="H33" s="1">
        <v>5979.3779186604243</v>
      </c>
      <c r="I33" s="39">
        <f t="shared" si="0"/>
        <v>5666.9658199328569</v>
      </c>
    </row>
    <row r="34" spans="1:9" x14ac:dyDescent="0.25">
      <c r="A34" s="361"/>
      <c r="C34" s="10" t="s">
        <v>42</v>
      </c>
      <c r="D34" s="32">
        <v>3845.9827526815302</v>
      </c>
      <c r="E34" s="32">
        <v>378.90054283915572</v>
      </c>
      <c r="F34" s="32">
        <v>1590.2277073657453</v>
      </c>
      <c r="G34" s="32">
        <v>81.811918704788155</v>
      </c>
      <c r="H34" s="32">
        <v>5896.9229215912192</v>
      </c>
      <c r="I34" s="39">
        <f t="shared" si="0"/>
        <v>5666.9658199328569</v>
      </c>
    </row>
    <row r="35" spans="1:9" x14ac:dyDescent="0.25">
      <c r="C35" t="s">
        <v>56</v>
      </c>
      <c r="D35" s="1">
        <v>3200.8402697580723</v>
      </c>
      <c r="E35" s="1">
        <v>344.76140178720198</v>
      </c>
      <c r="F35" s="1">
        <v>1371.3013342035454</v>
      </c>
      <c r="G35" s="1">
        <v>101.24172428843151</v>
      </c>
      <c r="H35" s="1">
        <v>5018.1447300372511</v>
      </c>
      <c r="I35" s="39">
        <f t="shared" si="0"/>
        <v>5666.9658199328569</v>
      </c>
    </row>
    <row r="36" spans="1:9" x14ac:dyDescent="0.25">
      <c r="C36" s="10" t="s">
        <v>52</v>
      </c>
      <c r="D36" s="32">
        <v>2460.5263623027026</v>
      </c>
      <c r="E36" s="32">
        <v>315.70072644360778</v>
      </c>
      <c r="F36" s="32">
        <v>1563.4445092528765</v>
      </c>
      <c r="G36" s="32"/>
      <c r="H36" s="32">
        <v>4339.6715979991868</v>
      </c>
      <c r="I36" s="39">
        <f t="shared" si="0"/>
        <v>5666.9658199328569</v>
      </c>
    </row>
    <row r="37" spans="1:9" x14ac:dyDescent="0.25">
      <c r="C37" t="s">
        <v>57</v>
      </c>
      <c r="D37" s="1">
        <v>2684.9690652166087</v>
      </c>
      <c r="E37" s="1">
        <v>380.02833370958928</v>
      </c>
      <c r="F37" s="1">
        <v>1749.367726399754</v>
      </c>
      <c r="G37" s="1">
        <v>92.297222576666243</v>
      </c>
      <c r="H37" s="1">
        <v>4906.6623479026184</v>
      </c>
      <c r="I37" s="39">
        <f t="shared" si="0"/>
        <v>5666.9658199328569</v>
      </c>
    </row>
    <row r="38" spans="1:9" x14ac:dyDescent="0.25">
      <c r="C38" s="10" t="s">
        <v>55</v>
      </c>
      <c r="D38" s="32">
        <v>2692.5427850805186</v>
      </c>
      <c r="E38" s="32">
        <v>346.48428056476666</v>
      </c>
      <c r="F38" s="32">
        <v>1670.3591312725291</v>
      </c>
      <c r="G38" s="32">
        <v>52.514784892888457</v>
      </c>
      <c r="H38" s="32">
        <v>4761.9009818107024</v>
      </c>
      <c r="I38" s="39">
        <f t="shared" si="0"/>
        <v>5666.9658199328569</v>
      </c>
    </row>
    <row r="39" spans="1:9" x14ac:dyDescent="0.25">
      <c r="C39" t="s">
        <v>39</v>
      </c>
      <c r="D39" s="1">
        <v>2808.2738914612273</v>
      </c>
      <c r="E39" s="1">
        <v>337.83144926931686</v>
      </c>
      <c r="F39" s="1">
        <v>1614.4516748008175</v>
      </c>
      <c r="G39" s="1">
        <v>67.843685257025257</v>
      </c>
      <c r="H39" s="1">
        <v>4828.4007007883865</v>
      </c>
      <c r="I39" s="39">
        <f t="shared" si="0"/>
        <v>5666.9658199328569</v>
      </c>
    </row>
    <row r="40" spans="1:9" x14ac:dyDescent="0.25">
      <c r="C40" s="10" t="s">
        <v>41</v>
      </c>
      <c r="D40" s="32">
        <v>2983.732287079742</v>
      </c>
      <c r="E40" s="32">
        <v>265.38597992361792</v>
      </c>
      <c r="F40" s="32">
        <v>1350.9192979527097</v>
      </c>
      <c r="G40" s="32"/>
      <c r="H40" s="32">
        <v>4600.0375649560701</v>
      </c>
      <c r="I40" s="39">
        <f t="shared" si="0"/>
        <v>5666.9658199328569</v>
      </c>
    </row>
    <row r="41" spans="1:9" x14ac:dyDescent="0.25">
      <c r="C41" t="s">
        <v>54</v>
      </c>
      <c r="D41" s="1">
        <v>2672.293235849751</v>
      </c>
      <c r="E41" s="1">
        <v>326.38190338330185</v>
      </c>
      <c r="F41" s="1">
        <v>1625.8454165542171</v>
      </c>
      <c r="G41" s="1">
        <v>86.173196921743255</v>
      </c>
      <c r="H41" s="1">
        <v>4710.6937527090131</v>
      </c>
      <c r="I41" s="39">
        <f t="shared" si="0"/>
        <v>5666.9658199328569</v>
      </c>
    </row>
    <row r="42" spans="1:9" x14ac:dyDescent="0.25">
      <c r="C42" s="10" t="s">
        <v>43</v>
      </c>
      <c r="D42" s="32">
        <v>3063.5812588159047</v>
      </c>
      <c r="E42" s="32">
        <v>315.92390682779921</v>
      </c>
      <c r="F42" s="32">
        <v>1530.9366779764403</v>
      </c>
      <c r="G42" s="32">
        <v>51.862300331668635</v>
      </c>
      <c r="H42" s="32">
        <v>4962.3041439518129</v>
      </c>
      <c r="I42" s="39">
        <f t="shared" si="0"/>
        <v>5666.9658199328569</v>
      </c>
    </row>
    <row r="43" spans="1:9" x14ac:dyDescent="0.25">
      <c r="C43" t="s">
        <v>53</v>
      </c>
      <c r="D43" s="1">
        <v>2701.9275820668249</v>
      </c>
      <c r="E43" s="1">
        <v>506.44967641805027</v>
      </c>
      <c r="F43" s="1">
        <v>1761.6877507394067</v>
      </c>
      <c r="G43" s="1">
        <v>118.81021406190519</v>
      </c>
      <c r="H43" s="1">
        <v>5088.8752232861871</v>
      </c>
      <c r="I43" s="39">
        <f t="shared" si="0"/>
        <v>5666.9658199328569</v>
      </c>
    </row>
    <row r="44" spans="1:9" x14ac:dyDescent="0.25">
      <c r="C44" s="10" t="s">
        <v>47</v>
      </c>
      <c r="D44" s="32">
        <v>3058.265962646326</v>
      </c>
      <c r="E44" s="32">
        <v>287.14735551691814</v>
      </c>
      <c r="F44" s="32">
        <v>1394.4169798168371</v>
      </c>
      <c r="G44" s="32">
        <v>62.584630669754098</v>
      </c>
      <c r="H44" s="32">
        <v>4802.414928649835</v>
      </c>
      <c r="I44" s="39">
        <f t="shared" si="0"/>
        <v>5666.9658199328569</v>
      </c>
    </row>
    <row r="45" spans="1:9" x14ac:dyDescent="0.25">
      <c r="C45" s="36" t="s">
        <v>60</v>
      </c>
      <c r="D45" s="37">
        <v>3441.1946090750866</v>
      </c>
      <c r="E45" s="37">
        <v>442.43091655069054</v>
      </c>
      <c r="F45" s="37">
        <v>1705.8742429037809</v>
      </c>
      <c r="G45" s="37">
        <v>77.466051403298579</v>
      </c>
      <c r="H45" s="37">
        <v>5666.9658199328569</v>
      </c>
      <c r="I45" s="39">
        <f t="shared" si="0"/>
        <v>5666.9658199328569</v>
      </c>
    </row>
    <row r="49" spans="12:17" x14ac:dyDescent="0.25">
      <c r="L49" s="1"/>
    </row>
    <row r="50" spans="12:17" x14ac:dyDescent="0.25">
      <c r="L50" s="1"/>
    </row>
    <row r="51" spans="12:17" x14ac:dyDescent="0.25">
      <c r="L51" s="1"/>
    </row>
    <row r="52" spans="12:17" x14ac:dyDescent="0.25">
      <c r="L52" s="1"/>
    </row>
    <row r="53" spans="12:17" x14ac:dyDescent="0.25">
      <c r="L53" s="1"/>
    </row>
    <row r="54" spans="12:17" x14ac:dyDescent="0.25">
      <c r="L54" s="1"/>
    </row>
    <row r="55" spans="12:17" x14ac:dyDescent="0.25">
      <c r="L55" s="1"/>
    </row>
    <row r="56" spans="12:17" x14ac:dyDescent="0.25">
      <c r="L56" s="1"/>
      <c r="M56" s="1"/>
      <c r="N56" s="1"/>
      <c r="O56" s="1"/>
      <c r="P56" s="1"/>
      <c r="Q56" s="1"/>
    </row>
    <row r="57" spans="12:17" x14ac:dyDescent="0.25">
      <c r="L57" s="1"/>
      <c r="M57" s="1"/>
      <c r="N57" s="1"/>
      <c r="O57" s="1"/>
      <c r="P57" s="1"/>
      <c r="Q57" s="1"/>
    </row>
    <row r="58" spans="12:17" x14ac:dyDescent="0.25">
      <c r="L58" s="1"/>
      <c r="M58" s="1"/>
      <c r="N58" s="1"/>
      <c r="O58" s="1"/>
      <c r="P58" s="1"/>
      <c r="Q58" s="1"/>
    </row>
    <row r="59" spans="12:17" x14ac:dyDescent="0.25">
      <c r="L59" s="1"/>
      <c r="M59" s="1"/>
      <c r="N59" s="1"/>
      <c r="O59" s="1"/>
      <c r="P59" s="1"/>
      <c r="Q59" s="1"/>
    </row>
    <row r="60" spans="12:17" x14ac:dyDescent="0.25">
      <c r="L60" s="1"/>
      <c r="M60" s="1"/>
      <c r="N60" s="1"/>
      <c r="O60" s="1"/>
      <c r="P60" s="1"/>
      <c r="Q60" s="1"/>
    </row>
    <row r="61" spans="12:17" x14ac:dyDescent="0.25">
      <c r="L61" s="1"/>
      <c r="M61" s="1"/>
      <c r="N61" s="1"/>
      <c r="O61" s="1"/>
      <c r="P61" s="1"/>
      <c r="Q61" s="1"/>
    </row>
    <row r="62" spans="12:17" x14ac:dyDescent="0.25">
      <c r="L62" s="1"/>
      <c r="M62" s="1"/>
      <c r="N62" s="1"/>
      <c r="O62" s="1"/>
      <c r="P62" s="1"/>
      <c r="Q62" s="1"/>
    </row>
    <row r="63" spans="12:17" x14ac:dyDescent="0.25">
      <c r="L63" s="1"/>
      <c r="M63" s="1"/>
      <c r="N63" s="1"/>
      <c r="O63" s="1"/>
      <c r="P63" s="1"/>
      <c r="Q63" s="1"/>
    </row>
    <row r="64" spans="12:17" x14ac:dyDescent="0.25">
      <c r="L64" s="1"/>
      <c r="M64" s="1"/>
      <c r="N64" s="1"/>
      <c r="O64" s="1"/>
      <c r="P64" s="1"/>
      <c r="Q64" s="1"/>
    </row>
    <row r="65" spans="12:17" x14ac:dyDescent="0.25">
      <c r="L65" s="1"/>
      <c r="M65" s="1"/>
      <c r="N65" s="1"/>
      <c r="O65" s="1"/>
      <c r="P65" s="1"/>
      <c r="Q65" s="1"/>
    </row>
    <row r="66" spans="12:17" x14ac:dyDescent="0.25">
      <c r="L66" s="1"/>
      <c r="M66" s="1"/>
      <c r="N66" s="1"/>
      <c r="O66" s="1"/>
      <c r="P66" s="1"/>
      <c r="Q66" s="1"/>
    </row>
    <row r="67" spans="12:17" x14ac:dyDescent="0.25">
      <c r="L67" s="1"/>
      <c r="M67" s="1"/>
      <c r="N67" s="1"/>
      <c r="O67" s="1"/>
      <c r="P67" s="1"/>
      <c r="Q67" s="1"/>
    </row>
    <row r="68" spans="12:17" x14ac:dyDescent="0.25">
      <c r="L68" s="1"/>
      <c r="M68" s="1"/>
      <c r="N68" s="1"/>
      <c r="O68" s="1"/>
      <c r="P68" s="1"/>
      <c r="Q68" s="1"/>
    </row>
    <row r="69" spans="12:17" x14ac:dyDescent="0.25">
      <c r="L69" s="1"/>
      <c r="M69" s="1"/>
      <c r="N69" s="1"/>
      <c r="O69" s="1"/>
      <c r="P69" s="1"/>
      <c r="Q69" s="1"/>
    </row>
    <row r="70" spans="12:17" x14ac:dyDescent="0.25">
      <c r="L70" s="1"/>
      <c r="M70" s="1"/>
      <c r="N70" s="1"/>
      <c r="O70" s="1"/>
      <c r="P70" s="1"/>
      <c r="Q70" s="1"/>
    </row>
    <row r="71" spans="12:17" x14ac:dyDescent="0.25">
      <c r="M71" s="1"/>
      <c r="N71" s="1"/>
      <c r="O71" s="1"/>
      <c r="P71" s="1"/>
      <c r="Q71" s="1"/>
    </row>
    <row r="72" spans="12:17" x14ac:dyDescent="0.25">
      <c r="M72" s="1"/>
      <c r="N72" s="1"/>
      <c r="O72" s="1"/>
      <c r="P72" s="1"/>
      <c r="Q72" s="1"/>
    </row>
    <row r="73" spans="12:17" x14ac:dyDescent="0.25">
      <c r="M73" s="1"/>
      <c r="N73" s="1"/>
      <c r="O73" s="1"/>
      <c r="P73" s="1"/>
      <c r="Q73" s="1"/>
    </row>
    <row r="74" spans="12:17" x14ac:dyDescent="0.25">
      <c r="M74" s="1"/>
      <c r="N74" s="1"/>
      <c r="O74" s="1"/>
      <c r="P74" s="1"/>
      <c r="Q74" s="1"/>
    </row>
    <row r="75" spans="12:17" x14ac:dyDescent="0.25">
      <c r="M75" s="1"/>
      <c r="N75" s="1"/>
      <c r="O75" s="1"/>
      <c r="P75" s="1"/>
      <c r="Q75" s="1"/>
    </row>
    <row r="76" spans="12:17" x14ac:dyDescent="0.25">
      <c r="M76" s="1"/>
      <c r="N76" s="1"/>
      <c r="O76" s="1"/>
      <c r="P76" s="1"/>
      <c r="Q76" s="1"/>
    </row>
    <row r="77" spans="12:17" x14ac:dyDescent="0.25">
      <c r="M77" s="1"/>
      <c r="N77" s="1"/>
      <c r="O77" s="1"/>
      <c r="P77" s="1"/>
      <c r="Q77" s="1"/>
    </row>
  </sheetData>
  <hyperlinks>
    <hyperlink ref="A25" location="'Regional utveckling'!A1" display="Regional utveckling" xr:uid="{00000000-0004-0000-1100-000000000000}"/>
    <hyperlink ref="A24" location="'Läkemedel'!A1" display="Läkemedel" xr:uid="{00000000-0004-0000-1100-000001000000}"/>
    <hyperlink ref="A23" location="'Övrig hälso- och sjukvård'!A1" display="Övrig hälso- och sjukvård" xr:uid="{00000000-0004-0000-1100-000002000000}"/>
    <hyperlink ref="A22" location="'Tandvård'!A1" display="Tandvård" xr:uid="{00000000-0004-0000-1100-000003000000}"/>
    <hyperlink ref="A21" location="'Specialiserad psykiatrisk vård'!A1" display="Specialiserad psykiatrisk vård" xr:uid="{00000000-0004-0000-1100-000004000000}"/>
    <hyperlink ref="A20" location="'Specialiserad somatisk vård'!A1" display="Specialiserad somatisk vård" xr:uid="{00000000-0004-0000-1100-000005000000}"/>
    <hyperlink ref="A19" location="'Vårdcentraler'!A1" display="Vårdcentraler" xr:uid="{00000000-0004-0000-1100-000006000000}"/>
    <hyperlink ref="A18" location="'Primärvård'!A1" display="Primärvård" xr:uid="{00000000-0004-0000-1100-000007000000}"/>
    <hyperlink ref="A17" location="'Vårdplatser'!A1" display="Vårdplatser" xr:uid="{00000000-0004-0000-1100-000008000000}"/>
    <hyperlink ref="A7" location="'Hälso- och sjukvård'!A1" display="Hälso- och sjukvård" xr:uid="{00000000-0004-0000-1100-000009000000}"/>
    <hyperlink ref="A6" location="'Kostnader och intäkter'!A1" display="Kostnader för" xr:uid="{00000000-0004-0000-1100-00000A000000}"/>
    <hyperlink ref="A5" location="'Regionernas ekonomi'!A1" display="Regionernas ekonomi" xr:uid="{00000000-0004-0000-1100-00000B000000}"/>
    <hyperlink ref="A26" location="'Trafik och infrastruktur'!A1" display="Trafik och infrastruktur, samt allmän regional utveckling" xr:uid="{00000000-0004-0000-1100-00000C000000}"/>
    <hyperlink ref="A27" location="'Utbildning och kultur'!A1" display="Utbildning och kultur" xr:uid="{00000000-0004-0000-1100-00000D000000}"/>
    <hyperlink ref="A4" location="Innehåll!A1" display="Innehåll" xr:uid="{00000000-0004-0000-1100-00000E000000}"/>
    <hyperlink ref="A8" location="'Hälso- och sjukvård 1'!A1" display="Hälso- och sjukvård 1" xr:uid="{3273F1E4-000C-4378-A61C-3BA4DC939ACB}"/>
    <hyperlink ref="A9" location="'Hälso- och sjukvård 2'!A1" display="Hälso- och sjukvård 2" xr:uid="{D0FEF446-AF77-4C6E-8883-B54B08F1C7CF}"/>
    <hyperlink ref="A10" location="'Hälso- och sjukvård 3'!A1" display="Hälso- och sjukvård 3" xr:uid="{54AA5C79-EED6-4F43-9CBA-1B8BEACCB854}"/>
    <hyperlink ref="A11" location="'Hälso- och sjukvård 4'!A1" display="Hälso- och sjukvård 4" xr:uid="{54148AD8-2951-4D23-8C78-C20E3CA4D08C}"/>
    <hyperlink ref="A12" location="'Hälso- och sjukvård 5'!A1" display="Hälso- och sjukvård 5" xr:uid="{8FF1A2FA-9425-42BC-BADB-0C29CC757A5E}"/>
    <hyperlink ref="A13" location="'Hälso- och sjukvård 6'!A1" display="Hälso- och sjukvård 6" xr:uid="{FE83F2B5-C60C-40D7-948D-4804089F6242}"/>
    <hyperlink ref="A14" location="'Hälso- och sjukvård 7'!A1" display="Hälso- och sjukvård 7" xr:uid="{F6A15C0F-046A-4786-B768-FA000D943864}"/>
    <hyperlink ref="A15" location="'Hälso- och sjukvård 8'!A1" display="Hälso- och sjukvård 8" xr:uid="{0E53B713-3F59-40CF-9A3D-D4E77D0BEA2B}"/>
    <hyperlink ref="A16" location="'Hälso- och sjukvård 9'!A1" display="Hälso- och sjukvård 9" xr:uid="{B78A2EF5-E2FC-4A30-8CC3-A016395E2087}"/>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Blad21">
    <tabColor theme="6"/>
  </sheetPr>
  <dimension ref="A1:I34"/>
  <sheetViews>
    <sheetView showGridLines="0" showRowColHeaders="0" workbookViewId="0"/>
  </sheetViews>
  <sheetFormatPr defaultRowHeight="15" x14ac:dyDescent="0.25"/>
  <cols>
    <col min="1" max="1" width="59.5703125" customWidth="1"/>
    <col min="3" max="3" width="37.42578125" bestFit="1" customWidth="1"/>
    <col min="4" max="4" width="9.85546875" hidden="1" customWidth="1"/>
    <col min="5" max="10" width="9.85546875" bestFit="1" customWidth="1"/>
    <col min="11" max="11" width="9.7109375" bestFit="1" customWidth="1"/>
  </cols>
  <sheetData>
    <row r="1" spans="1:9" ht="35.25" x14ac:dyDescent="0.5">
      <c r="A1" s="3" t="s">
        <v>4</v>
      </c>
    </row>
    <row r="2" spans="1:9" x14ac:dyDescent="0.25">
      <c r="A2" s="239"/>
      <c r="C2" s="5" t="s">
        <v>73</v>
      </c>
    </row>
    <row r="3" spans="1:9" x14ac:dyDescent="0.25">
      <c r="A3" s="239"/>
    </row>
    <row r="4" spans="1:9" x14ac:dyDescent="0.25">
      <c r="A4" s="17" t="s">
        <v>14</v>
      </c>
      <c r="C4" s="47" t="s">
        <v>70</v>
      </c>
      <c r="D4" s="47" t="s">
        <v>61</v>
      </c>
      <c r="E4" s="47" t="s">
        <v>63</v>
      </c>
      <c r="F4" s="47" t="s">
        <v>64</v>
      </c>
      <c r="G4" s="47" t="s">
        <v>65</v>
      </c>
      <c r="H4" s="47" t="s">
        <v>66</v>
      </c>
      <c r="I4" s="47" t="s">
        <v>455</v>
      </c>
    </row>
    <row r="5" spans="1:9" x14ac:dyDescent="0.25">
      <c r="A5" s="18" t="s">
        <v>0</v>
      </c>
      <c r="C5" s="40" t="s">
        <v>71</v>
      </c>
      <c r="D5" s="22"/>
      <c r="E5" s="22"/>
      <c r="F5" s="22"/>
      <c r="G5" s="22"/>
      <c r="H5" s="22"/>
      <c r="I5" s="22"/>
    </row>
    <row r="6" spans="1:9" x14ac:dyDescent="0.25">
      <c r="A6" s="18" t="s">
        <v>2</v>
      </c>
      <c r="C6" s="44" t="s">
        <v>8</v>
      </c>
      <c r="D6" s="45">
        <v>14758406</v>
      </c>
      <c r="E6" s="45">
        <v>14361174</v>
      </c>
      <c r="F6" s="45">
        <v>14029257</v>
      </c>
      <c r="G6" s="45">
        <v>13431684</v>
      </c>
      <c r="H6" s="45">
        <v>13561345</v>
      </c>
      <c r="I6" s="45">
        <v>10889298</v>
      </c>
    </row>
    <row r="7" spans="1:9" x14ac:dyDescent="0.25">
      <c r="A7" s="53" t="s">
        <v>4</v>
      </c>
      <c r="C7" s="41" t="s">
        <v>69</v>
      </c>
      <c r="D7" s="29"/>
      <c r="E7" s="42">
        <v>-1.5967162850014E-2</v>
      </c>
      <c r="F7" s="42">
        <v>-2.311210768701779E-2</v>
      </c>
      <c r="G7" s="42">
        <v>-4.2594771768740138E-2</v>
      </c>
      <c r="H7" s="42">
        <v>9.6533688553125576E-3</v>
      </c>
      <c r="I7" s="42">
        <v>-0.19703406999821921</v>
      </c>
    </row>
    <row r="8" spans="1:9" x14ac:dyDescent="0.25">
      <c r="A8" s="34" t="s">
        <v>277</v>
      </c>
      <c r="C8" s="44" t="s">
        <v>13</v>
      </c>
      <c r="D8" s="45">
        <v>1119414</v>
      </c>
      <c r="E8" s="45">
        <v>1148552</v>
      </c>
      <c r="F8" s="45">
        <v>1164979</v>
      </c>
      <c r="G8" s="45">
        <v>1147474</v>
      </c>
      <c r="H8" s="45">
        <v>1143447</v>
      </c>
      <c r="I8" s="45">
        <v>986543</v>
      </c>
    </row>
    <row r="9" spans="1:9" x14ac:dyDescent="0.25">
      <c r="A9" s="34" t="s">
        <v>279</v>
      </c>
      <c r="C9" s="41" t="s">
        <v>69</v>
      </c>
      <c r="D9" s="29"/>
      <c r="E9" s="42">
        <v>1.2015877841071798E-2</v>
      </c>
      <c r="F9" s="42">
        <v>1.4302356358266757E-2</v>
      </c>
      <c r="G9" s="42">
        <v>-1.502602192829227E-2</v>
      </c>
      <c r="H9" s="42">
        <v>-3.5094477086191058E-3</v>
      </c>
      <c r="I9" s="42">
        <v>-0.13722017723602406</v>
      </c>
    </row>
    <row r="10" spans="1:9" x14ac:dyDescent="0.25">
      <c r="A10" s="34" t="s">
        <v>21</v>
      </c>
      <c r="C10" s="44" t="s">
        <v>12</v>
      </c>
      <c r="D10" s="45">
        <v>12514987</v>
      </c>
      <c r="E10" s="45">
        <v>12832780</v>
      </c>
      <c r="F10" s="45">
        <v>12709546</v>
      </c>
      <c r="G10" s="45">
        <v>12427394</v>
      </c>
      <c r="H10" s="45">
        <v>12497264.266666666</v>
      </c>
      <c r="I10" s="45">
        <v>10835473.6</v>
      </c>
    </row>
    <row r="11" spans="1:9" x14ac:dyDescent="0.25">
      <c r="A11" s="34" t="s">
        <v>15</v>
      </c>
      <c r="C11" s="41" t="s">
        <v>69</v>
      </c>
      <c r="D11" s="29"/>
      <c r="E11" s="42">
        <v>1.9708531426878222E-2</v>
      </c>
      <c r="F11" s="42">
        <v>-9.6030634048117399E-3</v>
      </c>
      <c r="G11" s="42">
        <v>-2.2200006200064109E-2</v>
      </c>
      <c r="H11" s="42">
        <v>5.6222782239515115E-3</v>
      </c>
      <c r="I11" s="42">
        <v>-0.13297235548575842</v>
      </c>
    </row>
    <row r="12" spans="1:9" x14ac:dyDescent="0.25">
      <c r="A12" s="34" t="s">
        <v>16</v>
      </c>
      <c r="C12" s="43" t="s">
        <v>67</v>
      </c>
      <c r="D12" s="46">
        <v>28392807</v>
      </c>
      <c r="E12" s="46">
        <v>28342506</v>
      </c>
      <c r="F12" s="46">
        <v>27903782</v>
      </c>
      <c r="G12" s="46">
        <v>27010002</v>
      </c>
      <c r="H12" s="46">
        <v>27203244.266666666</v>
      </c>
      <c r="I12" s="46">
        <v>22713118.600000001</v>
      </c>
    </row>
    <row r="13" spans="1:9" x14ac:dyDescent="0.25">
      <c r="A13" s="34" t="s">
        <v>17</v>
      </c>
      <c r="C13" s="49" t="s">
        <v>69</v>
      </c>
      <c r="D13" s="50"/>
      <c r="E13" s="51">
        <v>1.0113771095226474E-3</v>
      </c>
      <c r="F13" s="51">
        <v>-1.5479365162699444E-2</v>
      </c>
      <c r="G13" s="51">
        <v>-3.2030783497376807E-2</v>
      </c>
      <c r="H13" s="51">
        <v>7.1544706537476624E-3</v>
      </c>
      <c r="I13" s="51">
        <v>-0.16505846224263085</v>
      </c>
    </row>
    <row r="14" spans="1:9" x14ac:dyDescent="0.25">
      <c r="A14" s="34" t="s">
        <v>18</v>
      </c>
      <c r="C14" s="43" t="s">
        <v>72</v>
      </c>
      <c r="D14" s="44"/>
      <c r="E14" s="44"/>
      <c r="F14" s="44"/>
      <c r="G14" s="44"/>
      <c r="H14" s="44"/>
      <c r="I14" s="44"/>
    </row>
    <row r="15" spans="1:9" x14ac:dyDescent="0.25">
      <c r="A15" s="363" t="s">
        <v>20</v>
      </c>
      <c r="C15" s="44" t="s">
        <v>8</v>
      </c>
      <c r="D15" s="45">
        <v>26142886</v>
      </c>
      <c r="E15" s="45">
        <v>27600705</v>
      </c>
      <c r="F15" s="45">
        <v>27902397</v>
      </c>
      <c r="G15" s="45">
        <v>28537432</v>
      </c>
      <c r="H15" s="45">
        <v>29265517</v>
      </c>
      <c r="I15" s="45">
        <v>24827876</v>
      </c>
    </row>
    <row r="16" spans="1:9" x14ac:dyDescent="0.25">
      <c r="A16" s="34" t="s">
        <v>19</v>
      </c>
      <c r="C16" s="41" t="s">
        <v>69</v>
      </c>
      <c r="D16" s="29"/>
      <c r="E16" s="42">
        <v>2.3033189240071066E-2</v>
      </c>
      <c r="F16" s="42">
        <v>1.0930590359920155E-2</v>
      </c>
      <c r="G16" s="42">
        <v>2.2759155781490743E-2</v>
      </c>
      <c r="H16" s="42">
        <v>2.5513332804437343E-2</v>
      </c>
      <c r="I16" s="42">
        <v>-0.15163378114933013</v>
      </c>
    </row>
    <row r="17" spans="1:9" x14ac:dyDescent="0.25">
      <c r="A17" s="18" t="s">
        <v>6</v>
      </c>
      <c r="C17" s="44" t="s">
        <v>13</v>
      </c>
      <c r="D17" s="45">
        <v>4011500</v>
      </c>
      <c r="E17" s="45">
        <v>4052559</v>
      </c>
      <c r="F17" s="45">
        <v>4129192</v>
      </c>
      <c r="G17" s="45">
        <v>4134932</v>
      </c>
      <c r="H17" s="45">
        <v>4223414</v>
      </c>
      <c r="I17" s="45">
        <v>3605578</v>
      </c>
    </row>
    <row r="18" spans="1:9" x14ac:dyDescent="0.25">
      <c r="A18" s="18" t="s">
        <v>8</v>
      </c>
      <c r="C18" s="41" t="s">
        <v>69</v>
      </c>
      <c r="D18" s="29"/>
      <c r="E18" s="42">
        <v>-1.3624801237034009E-2</v>
      </c>
      <c r="F18" s="42">
        <v>1.8909780215414507E-2</v>
      </c>
      <c r="G18" s="42">
        <v>1.390102470410676E-3</v>
      </c>
      <c r="H18" s="42">
        <v>2.1398659034779773E-2</v>
      </c>
      <c r="I18" s="42">
        <v>-0.14628828715347347</v>
      </c>
    </row>
    <row r="19" spans="1:9" x14ac:dyDescent="0.25">
      <c r="A19" s="18" t="s">
        <v>10</v>
      </c>
      <c r="C19" s="44" t="s">
        <v>12</v>
      </c>
      <c r="D19" s="45">
        <v>7618691</v>
      </c>
      <c r="E19" s="45">
        <v>8028330</v>
      </c>
      <c r="F19" s="45">
        <v>8065232</v>
      </c>
      <c r="G19" s="45">
        <v>8021400</v>
      </c>
      <c r="H19" s="45">
        <v>8222684.4000000004</v>
      </c>
      <c r="I19" s="45">
        <v>6870298.4000000004</v>
      </c>
    </row>
    <row r="20" spans="1:9" x14ac:dyDescent="0.25">
      <c r="A20" s="18" t="s">
        <v>12</v>
      </c>
      <c r="C20" s="41" t="s">
        <v>69</v>
      </c>
      <c r="D20" s="29"/>
      <c r="E20" s="42">
        <v>1.4986363103652169E-2</v>
      </c>
      <c r="F20" s="42">
        <v>4.5964727409062659E-3</v>
      </c>
      <c r="G20" s="42">
        <v>-5.4346855738309826E-3</v>
      </c>
      <c r="H20" s="42">
        <v>2.5093425087889941E-2</v>
      </c>
      <c r="I20" s="42">
        <v>-0.16447013337882699</v>
      </c>
    </row>
    <row r="21" spans="1:9" x14ac:dyDescent="0.25">
      <c r="A21" s="18" t="s">
        <v>13</v>
      </c>
      <c r="C21" s="44" t="s">
        <v>3</v>
      </c>
      <c r="D21" s="45">
        <v>894068</v>
      </c>
      <c r="E21" s="45">
        <v>911830</v>
      </c>
      <c r="F21" s="45">
        <v>928204</v>
      </c>
      <c r="G21" s="45">
        <v>922611</v>
      </c>
      <c r="H21" s="45">
        <v>923219</v>
      </c>
      <c r="I21" s="45">
        <v>802239</v>
      </c>
    </row>
    <row r="22" spans="1:9" x14ac:dyDescent="0.25">
      <c r="A22" s="18" t="s">
        <v>1</v>
      </c>
      <c r="C22" s="41" t="s">
        <v>69</v>
      </c>
      <c r="D22" s="22"/>
      <c r="E22" s="42">
        <v>3.6730053153690913E-2</v>
      </c>
      <c r="F22" s="42">
        <v>1.7957294671155807E-2</v>
      </c>
      <c r="G22" s="42">
        <v>-6.0256150587586349E-3</v>
      </c>
      <c r="H22" s="42">
        <v>6.5899929656160617E-4</v>
      </c>
      <c r="I22" s="42">
        <v>-0.13104149719622321</v>
      </c>
    </row>
    <row r="23" spans="1:9" x14ac:dyDescent="0.25">
      <c r="A23" s="18" t="s">
        <v>3</v>
      </c>
      <c r="C23" s="43" t="s">
        <v>68</v>
      </c>
      <c r="D23" s="46">
        <v>38667145</v>
      </c>
      <c r="E23" s="46">
        <v>40593424</v>
      </c>
      <c r="F23" s="46">
        <v>41025025</v>
      </c>
      <c r="G23" s="46">
        <v>41616375</v>
      </c>
      <c r="H23" s="46">
        <v>42634834.399999999</v>
      </c>
      <c r="I23" s="46">
        <v>36105991.399999999</v>
      </c>
    </row>
    <row r="24" spans="1:9" x14ac:dyDescent="0.25">
      <c r="A24" s="18" t="s">
        <v>5</v>
      </c>
      <c r="C24" s="49" t="s">
        <v>69</v>
      </c>
      <c r="D24" s="52"/>
      <c r="E24" s="51">
        <v>1.7962296643196995E-2</v>
      </c>
      <c r="F24" s="51">
        <v>1.0632288618964491E-2</v>
      </c>
      <c r="G24" s="51">
        <v>1.4414372690814935E-2</v>
      </c>
      <c r="H24" s="51">
        <v>2.4472563984729533E-2</v>
      </c>
      <c r="I24" s="51">
        <v>-0.15313400630916957</v>
      </c>
    </row>
    <row r="25" spans="1:9" x14ac:dyDescent="0.25">
      <c r="A25" s="18" t="s">
        <v>7</v>
      </c>
      <c r="C25" s="48" t="s">
        <v>74</v>
      </c>
    </row>
    <row r="26" spans="1:9" x14ac:dyDescent="0.25">
      <c r="A26" s="18" t="s">
        <v>9</v>
      </c>
    </row>
    <row r="27" spans="1:9" x14ac:dyDescent="0.25">
      <c r="A27" s="360" t="s">
        <v>11</v>
      </c>
    </row>
    <row r="28" spans="1:9" x14ac:dyDescent="0.25">
      <c r="A28" s="361"/>
      <c r="C28" s="43"/>
    </row>
    <row r="29" spans="1:9" x14ac:dyDescent="0.25">
      <c r="A29" s="361"/>
    </row>
    <row r="30" spans="1:9" x14ac:dyDescent="0.25">
      <c r="A30" s="361"/>
    </row>
    <row r="31" spans="1:9" x14ac:dyDescent="0.25">
      <c r="A31" s="361"/>
    </row>
    <row r="32" spans="1:9" x14ac:dyDescent="0.25">
      <c r="A32" s="361"/>
    </row>
    <row r="33" spans="1:1" x14ac:dyDescent="0.25">
      <c r="A33" s="361"/>
    </row>
    <row r="34" spans="1:1" x14ac:dyDescent="0.25">
      <c r="A34" s="361"/>
    </row>
  </sheetData>
  <hyperlinks>
    <hyperlink ref="A25" location="'Regional utveckling'!A1" display="Regional utveckling" xr:uid="{00000000-0004-0000-1200-000000000000}"/>
    <hyperlink ref="A24" location="'Läkemedel'!A1" display="Läkemedel" xr:uid="{00000000-0004-0000-1200-000001000000}"/>
    <hyperlink ref="A23" location="'Övrig hälso- och sjukvård'!A1" display="Övrig hälso- och sjukvård" xr:uid="{00000000-0004-0000-1200-000002000000}"/>
    <hyperlink ref="A22" location="'Tandvård'!A1" display="Tandvård" xr:uid="{00000000-0004-0000-1200-000003000000}"/>
    <hyperlink ref="A21" location="'Specialiserad psykiatrisk vård'!A1" display="Specialiserad psykiatrisk vård" xr:uid="{00000000-0004-0000-1200-000004000000}"/>
    <hyperlink ref="A20" location="'Specialiserad somatisk vård'!A1" display="Specialiserad somatisk vård" xr:uid="{00000000-0004-0000-1200-000005000000}"/>
    <hyperlink ref="A19" location="'Vårdcentraler'!A1" display="Vårdcentraler" xr:uid="{00000000-0004-0000-1200-000006000000}"/>
    <hyperlink ref="A18" location="'Primärvård'!A1" display="Primärvård" xr:uid="{00000000-0004-0000-1200-000007000000}"/>
    <hyperlink ref="A17" location="'Vårdplatser'!A1" display="Vårdplatser" xr:uid="{00000000-0004-0000-1200-000008000000}"/>
    <hyperlink ref="A7" location="'Hälso- och sjukvård'!A1" display="Hälso- och sjukvård" xr:uid="{00000000-0004-0000-1200-000009000000}"/>
    <hyperlink ref="A6" location="'Kostnader och intäkter'!A1" display="Kostnader för" xr:uid="{00000000-0004-0000-1200-00000A000000}"/>
    <hyperlink ref="A5" location="'Regionernas ekonomi'!A1" display="Regionernas ekonomi" xr:uid="{00000000-0004-0000-1200-00000B000000}"/>
    <hyperlink ref="A26" location="'Trafik och infrastruktur'!A1" display="Trafik och infrastruktur, samt allmän regional utveckling" xr:uid="{00000000-0004-0000-1200-00000C000000}"/>
    <hyperlink ref="A27" location="'Utbildning och kultur'!A1" display="Utbildning och kultur" xr:uid="{00000000-0004-0000-1200-00000D000000}"/>
    <hyperlink ref="A4" location="Innehåll!A1" display="Innehåll" xr:uid="{00000000-0004-0000-1200-00000E000000}"/>
    <hyperlink ref="A8" location="'Hälso- och sjukvård 1'!A1" display="Hälso- och sjukvård 1" xr:uid="{7C7F8F13-8327-48DB-B20C-5418D557EC18}"/>
    <hyperlink ref="A9" location="'Hälso- och sjukvård 2'!A1" display="Hälso- och sjukvård 2" xr:uid="{DC511F9C-BB62-47C5-A250-71404B94190C}"/>
    <hyperlink ref="A10" location="'Hälso- och sjukvård 3'!A1" display="Hälso- och sjukvård 3" xr:uid="{60B3DBAA-4F5F-49A2-AFD2-5875AD183FD9}"/>
    <hyperlink ref="A11" location="'Hälso- och sjukvård 4'!A1" display="Hälso- och sjukvård 4" xr:uid="{8EAC389E-DB75-4DB4-99B2-AE7A2C4F624C}"/>
    <hyperlink ref="A12" location="'Hälso- och sjukvård 5'!A1" display="Hälso- och sjukvård 5" xr:uid="{3AE8289D-2974-49AE-88A1-A40522EF0A5F}"/>
    <hyperlink ref="A13" location="'Hälso- och sjukvård 6'!A1" display="Hälso- och sjukvård 6" xr:uid="{39AAE5B3-5705-4866-A625-2F87B786CF99}"/>
    <hyperlink ref="A14" location="'Hälso- och sjukvård 7'!A1" display="Hälso- och sjukvård 7" xr:uid="{AFC1447A-CFDA-4890-B46E-5F1C849D0A0E}"/>
    <hyperlink ref="A15" location="'Hälso- och sjukvård 8'!A1" display="Hälso- och sjukvård 8" xr:uid="{F59CA732-72A1-4538-98BB-1A197628D8A7}"/>
    <hyperlink ref="A16" location="'Hälso- och sjukvård 9'!A1" display="Hälso- och sjukvård 9" xr:uid="{BF7AC17A-9949-481A-A995-65DB55F06827}"/>
  </hyperlink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7">
    <tabColor theme="6"/>
  </sheetPr>
  <dimension ref="A1:R123"/>
  <sheetViews>
    <sheetView showGridLines="0" showRowColHeaders="0" zoomScaleNormal="100" workbookViewId="0"/>
  </sheetViews>
  <sheetFormatPr defaultRowHeight="15" x14ac:dyDescent="0.25"/>
  <cols>
    <col min="1" max="1" width="59.5703125" style="2" customWidth="1"/>
    <col min="3" max="3" width="30.85546875" bestFit="1" customWidth="1"/>
  </cols>
  <sheetData>
    <row r="1" spans="1:18" ht="35.25" x14ac:dyDescent="0.5">
      <c r="A1" s="3" t="s">
        <v>0</v>
      </c>
      <c r="N1" s="130"/>
    </row>
    <row r="2" spans="1:18" x14ac:dyDescent="0.25">
      <c r="A2" s="239"/>
      <c r="B2" s="7"/>
      <c r="D2" s="99"/>
      <c r="E2" s="99"/>
      <c r="F2" s="99"/>
      <c r="G2" s="99"/>
      <c r="H2" s="99"/>
      <c r="I2" s="99"/>
      <c r="J2" s="99"/>
    </row>
    <row r="3" spans="1:18" x14ac:dyDescent="0.25">
      <c r="A3" s="239"/>
      <c r="D3" s="234"/>
      <c r="E3" s="234"/>
      <c r="F3" s="234"/>
      <c r="G3" s="234"/>
      <c r="H3" s="234"/>
      <c r="I3" s="234"/>
      <c r="J3" s="234"/>
      <c r="K3" s="203"/>
      <c r="L3" s="203"/>
      <c r="M3" s="203"/>
      <c r="N3" s="203"/>
      <c r="O3" s="203"/>
    </row>
    <row r="4" spans="1:18" x14ac:dyDescent="0.25">
      <c r="A4" s="17" t="s">
        <v>14</v>
      </c>
      <c r="C4" s="5" t="s">
        <v>389</v>
      </c>
      <c r="D4" s="234"/>
      <c r="E4" s="234"/>
      <c r="F4" s="234"/>
      <c r="G4" s="234"/>
      <c r="H4" s="234"/>
      <c r="I4" s="234"/>
      <c r="J4" s="234"/>
      <c r="K4" s="203"/>
      <c r="L4" s="203"/>
      <c r="M4" s="203"/>
      <c r="N4" s="203"/>
      <c r="O4" s="203"/>
    </row>
    <row r="5" spans="1:18" ht="15" customHeight="1" x14ac:dyDescent="0.25">
      <c r="A5" s="53" t="s">
        <v>0</v>
      </c>
      <c r="C5" s="402" t="s">
        <v>422</v>
      </c>
      <c r="D5" s="403"/>
      <c r="E5" s="403"/>
      <c r="F5" s="403"/>
      <c r="G5" s="403"/>
      <c r="H5" s="403"/>
      <c r="I5" s="403"/>
      <c r="J5" s="403"/>
      <c r="K5" s="203"/>
      <c r="L5" s="203"/>
      <c r="M5" s="203"/>
      <c r="N5" s="203"/>
      <c r="O5" s="203"/>
    </row>
    <row r="6" spans="1:18" x14ac:dyDescent="0.25">
      <c r="A6" s="34" t="s">
        <v>154</v>
      </c>
      <c r="C6" s="404"/>
      <c r="D6" s="404"/>
      <c r="E6" s="404"/>
      <c r="F6" s="404"/>
      <c r="G6" s="404"/>
      <c r="H6" s="404"/>
      <c r="I6" s="404"/>
      <c r="J6" s="404"/>
      <c r="K6" s="203"/>
      <c r="L6" s="203"/>
      <c r="M6" s="203"/>
      <c r="N6" s="203"/>
      <c r="O6" s="203"/>
    </row>
    <row r="7" spans="1:18" x14ac:dyDescent="0.25">
      <c r="A7" s="34" t="s">
        <v>155</v>
      </c>
      <c r="C7" s="404"/>
      <c r="D7" s="404"/>
      <c r="E7" s="404"/>
      <c r="F7" s="404"/>
      <c r="G7" s="404"/>
      <c r="H7" s="404"/>
      <c r="I7" s="404"/>
      <c r="J7" s="404"/>
      <c r="K7" s="203"/>
      <c r="L7" s="203"/>
      <c r="M7" s="203"/>
      <c r="N7" s="203"/>
      <c r="O7" s="203"/>
    </row>
    <row r="8" spans="1:18" x14ac:dyDescent="0.25">
      <c r="A8" s="34" t="s">
        <v>156</v>
      </c>
      <c r="C8" s="404"/>
      <c r="D8" s="404"/>
      <c r="E8" s="404"/>
      <c r="F8" s="404"/>
      <c r="G8" s="404"/>
      <c r="H8" s="404"/>
      <c r="I8" s="404"/>
      <c r="J8" s="404"/>
      <c r="K8" s="203"/>
      <c r="L8" s="203"/>
      <c r="M8" s="203"/>
      <c r="N8" s="203"/>
      <c r="O8" s="203"/>
    </row>
    <row r="9" spans="1:18" x14ac:dyDescent="0.25">
      <c r="A9" s="34" t="s">
        <v>157</v>
      </c>
      <c r="B9" s="7"/>
      <c r="C9" s="404"/>
      <c r="D9" s="404"/>
      <c r="E9" s="404"/>
      <c r="F9" s="404"/>
      <c r="G9" s="404"/>
      <c r="H9" s="404"/>
      <c r="I9" s="404"/>
      <c r="J9" s="404"/>
      <c r="K9" s="203"/>
      <c r="L9" s="203"/>
      <c r="M9" s="203"/>
      <c r="N9" s="203"/>
      <c r="O9" s="203"/>
      <c r="R9" s="157"/>
    </row>
    <row r="10" spans="1:18" x14ac:dyDescent="0.25">
      <c r="A10" s="18" t="s">
        <v>2</v>
      </c>
      <c r="C10" s="404"/>
      <c r="D10" s="404"/>
      <c r="E10" s="404"/>
      <c r="F10" s="404"/>
      <c r="G10" s="404"/>
      <c r="H10" s="404"/>
      <c r="I10" s="404"/>
      <c r="J10" s="404"/>
      <c r="K10" s="203"/>
      <c r="L10" s="203"/>
      <c r="M10" s="203"/>
      <c r="N10" s="203"/>
      <c r="O10" s="203"/>
    </row>
    <row r="11" spans="1:18" x14ac:dyDescent="0.25">
      <c r="A11" s="18" t="s">
        <v>4</v>
      </c>
      <c r="C11" s="404"/>
      <c r="D11" s="404"/>
      <c r="E11" s="404"/>
      <c r="F11" s="404"/>
      <c r="G11" s="404"/>
      <c r="H11" s="404"/>
      <c r="I11" s="404"/>
      <c r="J11" s="404"/>
      <c r="K11" s="203"/>
      <c r="L11" s="203"/>
      <c r="M11" s="203"/>
      <c r="N11" s="203"/>
      <c r="O11" s="203"/>
    </row>
    <row r="12" spans="1:18" x14ac:dyDescent="0.25">
      <c r="A12" s="18" t="s">
        <v>6</v>
      </c>
      <c r="C12" s="404"/>
      <c r="D12" s="404"/>
      <c r="E12" s="404"/>
      <c r="F12" s="404"/>
      <c r="G12" s="404"/>
      <c r="H12" s="404"/>
      <c r="I12" s="404"/>
      <c r="J12" s="404"/>
      <c r="K12" s="203"/>
      <c r="L12" s="203"/>
      <c r="M12" s="203"/>
      <c r="N12" s="203"/>
      <c r="O12" s="203"/>
    </row>
    <row r="13" spans="1:18" x14ac:dyDescent="0.25">
      <c r="A13" s="18" t="s">
        <v>8</v>
      </c>
      <c r="C13" s="404"/>
      <c r="D13" s="404"/>
      <c r="E13" s="404"/>
      <c r="F13" s="404"/>
      <c r="G13" s="404"/>
      <c r="H13" s="404"/>
      <c r="I13" s="404"/>
      <c r="J13" s="404"/>
      <c r="K13" s="203"/>
      <c r="L13" s="203"/>
      <c r="M13" s="203"/>
      <c r="N13" s="203"/>
      <c r="O13" s="203"/>
    </row>
    <row r="14" spans="1:18" x14ac:dyDescent="0.25">
      <c r="A14" s="18" t="s">
        <v>10</v>
      </c>
      <c r="B14" s="7"/>
      <c r="C14" s="404"/>
      <c r="D14" s="404"/>
      <c r="E14" s="404"/>
      <c r="F14" s="404"/>
      <c r="G14" s="404"/>
      <c r="H14" s="404"/>
      <c r="I14" s="404"/>
      <c r="J14" s="404"/>
      <c r="K14" s="203"/>
      <c r="L14" s="203"/>
      <c r="M14" s="203"/>
      <c r="N14" s="203"/>
      <c r="O14" s="203"/>
    </row>
    <row r="15" spans="1:18" x14ac:dyDescent="0.25">
      <c r="A15" s="18" t="s">
        <v>12</v>
      </c>
      <c r="B15" s="7"/>
      <c r="C15" s="404"/>
      <c r="D15" s="404"/>
      <c r="E15" s="404"/>
      <c r="F15" s="404"/>
      <c r="G15" s="404"/>
      <c r="H15" s="404"/>
      <c r="I15" s="404"/>
      <c r="J15" s="404"/>
      <c r="K15" s="203"/>
      <c r="L15" s="203"/>
      <c r="M15" s="203"/>
      <c r="N15" s="203"/>
      <c r="O15" s="203"/>
    </row>
    <row r="16" spans="1:18" x14ac:dyDescent="0.25">
      <c r="A16" s="18" t="s">
        <v>13</v>
      </c>
      <c r="B16" s="7"/>
      <c r="C16" s="404"/>
      <c r="D16" s="404"/>
      <c r="E16" s="404"/>
      <c r="F16" s="404"/>
      <c r="G16" s="404"/>
      <c r="H16" s="404"/>
      <c r="I16" s="404"/>
      <c r="J16" s="404"/>
      <c r="K16" s="203"/>
      <c r="L16" s="203"/>
      <c r="M16" s="203"/>
      <c r="N16" s="203"/>
      <c r="O16" s="203"/>
    </row>
    <row r="17" spans="1:15" x14ac:dyDescent="0.25">
      <c r="A17" s="18" t="s">
        <v>1</v>
      </c>
      <c r="B17" s="7"/>
      <c r="C17" s="404"/>
      <c r="D17" s="404"/>
      <c r="E17" s="404"/>
      <c r="F17" s="404"/>
      <c r="G17" s="404"/>
      <c r="H17" s="404"/>
      <c r="I17" s="404"/>
      <c r="J17" s="404"/>
      <c r="K17" s="203"/>
      <c r="L17" s="203"/>
      <c r="M17" s="203"/>
      <c r="N17" s="203"/>
      <c r="O17" s="203"/>
    </row>
    <row r="18" spans="1:15" x14ac:dyDescent="0.25">
      <c r="A18" s="18" t="s">
        <v>3</v>
      </c>
      <c r="B18" s="7"/>
      <c r="C18" s="404"/>
      <c r="D18" s="404"/>
      <c r="E18" s="404"/>
      <c r="F18" s="404"/>
      <c r="G18" s="404"/>
      <c r="H18" s="404"/>
      <c r="I18" s="404"/>
      <c r="J18" s="404"/>
      <c r="K18" s="203"/>
      <c r="L18" s="203"/>
      <c r="M18" s="203"/>
      <c r="N18" s="203"/>
      <c r="O18" s="203"/>
    </row>
    <row r="19" spans="1:15" x14ac:dyDescent="0.25">
      <c r="A19" s="18" t="s">
        <v>5</v>
      </c>
      <c r="B19" s="7"/>
      <c r="C19" s="404"/>
      <c r="D19" s="404"/>
      <c r="E19" s="404"/>
      <c r="F19" s="404"/>
      <c r="G19" s="404"/>
      <c r="H19" s="404"/>
      <c r="I19" s="404"/>
      <c r="J19" s="404"/>
      <c r="K19" s="203"/>
      <c r="L19" s="203"/>
      <c r="M19" s="203"/>
      <c r="N19" s="203"/>
      <c r="O19" s="203"/>
    </row>
    <row r="20" spans="1:15" x14ac:dyDescent="0.25">
      <c r="A20" s="18" t="s">
        <v>7</v>
      </c>
      <c r="B20" s="7"/>
      <c r="C20" s="404"/>
      <c r="D20" s="404"/>
      <c r="E20" s="404"/>
      <c r="F20" s="404"/>
      <c r="G20" s="404"/>
      <c r="H20" s="404"/>
      <c r="I20" s="404"/>
      <c r="J20" s="404"/>
      <c r="K20" s="203"/>
      <c r="L20" s="203"/>
      <c r="M20" s="203"/>
      <c r="N20" s="203"/>
      <c r="O20" s="203"/>
    </row>
    <row r="21" spans="1:15" x14ac:dyDescent="0.25">
      <c r="A21" s="18" t="s">
        <v>9</v>
      </c>
      <c r="B21" s="7"/>
      <c r="C21" s="404"/>
      <c r="D21" s="404"/>
      <c r="E21" s="404"/>
      <c r="F21" s="404"/>
      <c r="G21" s="404"/>
      <c r="H21" s="404"/>
      <c r="I21" s="404"/>
      <c r="J21" s="404"/>
      <c r="K21" s="203"/>
      <c r="L21" s="203"/>
      <c r="M21" s="203"/>
      <c r="N21" s="203"/>
      <c r="O21" s="203"/>
    </row>
    <row r="22" spans="1:15" x14ac:dyDescent="0.25">
      <c r="A22" s="360" t="s">
        <v>11</v>
      </c>
      <c r="B22" s="7"/>
      <c r="C22" s="404"/>
      <c r="D22" s="404"/>
      <c r="E22" s="404"/>
      <c r="F22" s="404"/>
      <c r="G22" s="404"/>
      <c r="H22" s="404"/>
      <c r="I22" s="404"/>
      <c r="J22" s="404"/>
      <c r="K22" s="203"/>
      <c r="L22" s="203"/>
      <c r="M22" s="203"/>
      <c r="N22" s="203"/>
      <c r="O22" s="203"/>
    </row>
    <row r="23" spans="1:15" x14ac:dyDescent="0.25">
      <c r="A23" s="361"/>
      <c r="B23" s="7"/>
      <c r="C23" s="404"/>
      <c r="D23" s="404"/>
      <c r="E23" s="404"/>
      <c r="F23" s="404"/>
      <c r="G23" s="404"/>
      <c r="H23" s="404"/>
      <c r="I23" s="404"/>
      <c r="J23" s="404"/>
      <c r="K23" s="203"/>
      <c r="L23" s="203"/>
      <c r="M23" s="203"/>
      <c r="N23" s="203"/>
      <c r="O23" s="203"/>
    </row>
    <row r="24" spans="1:15" x14ac:dyDescent="0.25">
      <c r="A24" s="361"/>
      <c r="B24" s="7"/>
      <c r="C24" s="404"/>
      <c r="D24" s="404"/>
      <c r="E24" s="404"/>
      <c r="F24" s="404"/>
      <c r="G24" s="404"/>
      <c r="H24" s="404"/>
      <c r="I24" s="404"/>
      <c r="J24" s="404"/>
      <c r="K24" s="203"/>
      <c r="L24" s="203"/>
      <c r="M24" s="203"/>
      <c r="N24" s="203"/>
      <c r="O24" s="203"/>
    </row>
    <row r="25" spans="1:15" x14ac:dyDescent="0.25">
      <c r="A25" s="361"/>
      <c r="B25" s="7"/>
      <c r="C25" s="404"/>
      <c r="D25" s="404"/>
      <c r="E25" s="404"/>
      <c r="F25" s="404"/>
      <c r="G25" s="404"/>
      <c r="H25" s="404"/>
      <c r="I25" s="404"/>
      <c r="J25" s="404"/>
      <c r="K25" s="203"/>
      <c r="L25" s="203"/>
      <c r="M25" s="203"/>
      <c r="N25" s="203"/>
      <c r="O25" s="203"/>
    </row>
    <row r="26" spans="1:15" x14ac:dyDescent="0.25">
      <c r="A26" s="361"/>
      <c r="B26" s="7"/>
      <c r="C26" s="404"/>
      <c r="D26" s="404"/>
      <c r="E26" s="404"/>
      <c r="F26" s="404"/>
      <c r="G26" s="404"/>
      <c r="H26" s="404"/>
      <c r="I26" s="404"/>
      <c r="J26" s="404"/>
      <c r="K26" s="203"/>
      <c r="L26" s="203"/>
      <c r="M26" s="203"/>
      <c r="N26" s="203"/>
      <c r="O26" s="203"/>
    </row>
    <row r="27" spans="1:15" x14ac:dyDescent="0.25">
      <c r="A27" s="361"/>
      <c r="B27" s="7"/>
      <c r="C27" s="203"/>
      <c r="D27" s="203"/>
      <c r="E27" s="203"/>
      <c r="F27" s="203"/>
      <c r="G27" s="203"/>
      <c r="H27" s="203"/>
      <c r="I27" s="203"/>
      <c r="J27" s="203"/>
      <c r="K27" s="203"/>
      <c r="L27" s="203"/>
      <c r="M27" s="203"/>
      <c r="N27" s="203"/>
      <c r="O27" s="203"/>
    </row>
    <row r="28" spans="1:15" x14ac:dyDescent="0.25">
      <c r="A28" s="361"/>
      <c r="B28" s="7"/>
      <c r="C28" s="203"/>
      <c r="D28" s="203"/>
      <c r="E28" s="203"/>
      <c r="F28" s="203"/>
      <c r="G28" s="203"/>
      <c r="H28" s="203"/>
      <c r="I28" s="203"/>
      <c r="J28" s="203"/>
      <c r="K28" s="203"/>
      <c r="L28" s="203"/>
      <c r="M28" s="203"/>
      <c r="N28" s="203"/>
      <c r="O28" s="203"/>
    </row>
    <row r="29" spans="1:15" x14ac:dyDescent="0.25">
      <c r="A29" s="361"/>
      <c r="B29" s="7"/>
      <c r="C29" s="203"/>
      <c r="D29" s="203"/>
      <c r="E29" s="203"/>
      <c r="F29" s="203"/>
      <c r="G29" s="203"/>
      <c r="H29" s="203"/>
      <c r="I29" s="203"/>
      <c r="J29" s="203"/>
      <c r="K29" s="203"/>
      <c r="L29" s="203"/>
      <c r="M29" s="203"/>
      <c r="N29" s="203"/>
      <c r="O29" s="203"/>
    </row>
    <row r="30" spans="1:15" x14ac:dyDescent="0.25">
      <c r="A30" s="361"/>
      <c r="B30" s="7"/>
      <c r="C30" s="203"/>
      <c r="D30" s="203"/>
      <c r="E30" s="203"/>
      <c r="F30" s="203"/>
      <c r="G30" s="203"/>
      <c r="H30" s="203"/>
      <c r="I30" s="203"/>
      <c r="J30" s="203"/>
      <c r="K30" s="203"/>
      <c r="L30" s="203"/>
      <c r="M30" s="203"/>
      <c r="N30" s="203"/>
      <c r="O30" s="203"/>
    </row>
    <row r="31" spans="1:15" x14ac:dyDescent="0.25">
      <c r="A31" s="361"/>
      <c r="B31" s="7"/>
      <c r="C31" s="203"/>
      <c r="D31" s="203"/>
      <c r="E31" s="203"/>
      <c r="F31" s="203"/>
      <c r="G31" s="203"/>
      <c r="H31" s="203"/>
      <c r="I31" s="203"/>
      <c r="J31" s="203"/>
      <c r="K31" s="203"/>
      <c r="L31" s="203"/>
      <c r="M31" s="203"/>
      <c r="N31" s="203"/>
      <c r="O31" s="203"/>
    </row>
    <row r="32" spans="1:15" x14ac:dyDescent="0.25">
      <c r="A32" s="361"/>
      <c r="B32" s="7"/>
      <c r="C32" s="203"/>
      <c r="D32" s="203"/>
      <c r="E32" s="203"/>
      <c r="F32" s="203"/>
      <c r="G32" s="203"/>
      <c r="H32" s="203"/>
      <c r="I32" s="203"/>
      <c r="J32" s="203"/>
      <c r="K32" s="203"/>
      <c r="L32" s="203"/>
      <c r="M32" s="203"/>
      <c r="N32" s="203"/>
      <c r="O32" s="203"/>
    </row>
    <row r="33" spans="1:15" x14ac:dyDescent="0.25">
      <c r="A33" s="361"/>
      <c r="B33" s="7"/>
      <c r="C33" s="203"/>
      <c r="D33" s="203"/>
      <c r="E33" s="203"/>
      <c r="F33" s="203"/>
      <c r="G33" s="203"/>
      <c r="H33" s="203"/>
      <c r="I33" s="203"/>
      <c r="J33" s="203"/>
      <c r="K33" s="203"/>
      <c r="L33" s="203"/>
      <c r="M33" s="203"/>
      <c r="N33" s="203"/>
      <c r="O33" s="203"/>
    </row>
    <row r="34" spans="1:15" x14ac:dyDescent="0.25">
      <c r="A34" s="361"/>
      <c r="B34" s="7"/>
      <c r="C34" s="203"/>
      <c r="D34" s="203"/>
      <c r="E34" s="203"/>
      <c r="F34" s="203"/>
      <c r="G34" s="203"/>
      <c r="H34" s="203"/>
      <c r="I34" s="203"/>
      <c r="J34" s="203"/>
      <c r="K34" s="203"/>
      <c r="L34" s="203"/>
      <c r="M34" s="203"/>
      <c r="N34" s="203"/>
      <c r="O34" s="203"/>
    </row>
    <row r="35" spans="1:15" x14ac:dyDescent="0.25">
      <c r="B35" s="7"/>
      <c r="C35" s="203"/>
      <c r="D35" s="203"/>
      <c r="E35" s="203"/>
      <c r="F35" s="203"/>
      <c r="G35" s="203"/>
      <c r="H35" s="203"/>
      <c r="I35" s="203"/>
      <c r="J35" s="203"/>
      <c r="K35" s="203"/>
      <c r="L35" s="203"/>
      <c r="M35" s="203"/>
      <c r="N35" s="203"/>
      <c r="O35" s="203"/>
    </row>
    <row r="36" spans="1:15" x14ac:dyDescent="0.25">
      <c r="B36" s="7"/>
      <c r="C36" s="203"/>
      <c r="D36" s="203"/>
      <c r="E36" s="203"/>
      <c r="F36" s="203"/>
      <c r="G36" s="203"/>
      <c r="H36" s="203"/>
      <c r="I36" s="203"/>
      <c r="J36" s="203"/>
      <c r="K36" s="203"/>
      <c r="L36" s="203"/>
      <c r="M36" s="203"/>
      <c r="N36" s="203"/>
      <c r="O36" s="203"/>
    </row>
    <row r="37" spans="1:15" x14ac:dyDescent="0.25">
      <c r="B37" s="7"/>
      <c r="C37" s="203"/>
      <c r="D37" s="203"/>
      <c r="E37" s="203"/>
      <c r="F37" s="203"/>
      <c r="G37" s="203"/>
      <c r="H37" s="203"/>
      <c r="I37" s="203"/>
      <c r="J37" s="203"/>
      <c r="K37" s="203"/>
      <c r="L37" s="203"/>
      <c r="M37" s="203"/>
      <c r="N37" s="203"/>
      <c r="O37" s="203"/>
    </row>
    <row r="38" spans="1:15" x14ac:dyDescent="0.25">
      <c r="B38" s="7"/>
      <c r="C38" s="203"/>
      <c r="D38" s="203"/>
      <c r="E38" s="203"/>
      <c r="F38" s="203"/>
      <c r="G38" s="203"/>
      <c r="H38" s="203"/>
      <c r="I38" s="203"/>
      <c r="J38" s="203"/>
      <c r="K38" s="203"/>
      <c r="L38" s="203"/>
      <c r="M38" s="203"/>
      <c r="N38" s="203"/>
      <c r="O38" s="203"/>
    </row>
    <row r="39" spans="1:15" x14ac:dyDescent="0.25">
      <c r="B39" s="7"/>
      <c r="C39" s="203"/>
      <c r="D39" s="203"/>
      <c r="E39" s="203"/>
      <c r="F39" s="203"/>
      <c r="G39" s="203"/>
      <c r="H39" s="203"/>
      <c r="I39" s="203"/>
      <c r="J39" s="203"/>
      <c r="K39" s="203"/>
      <c r="L39" s="203"/>
      <c r="M39" s="203"/>
      <c r="N39" s="203"/>
      <c r="O39" s="203"/>
    </row>
    <row r="40" spans="1:15" x14ac:dyDescent="0.25">
      <c r="B40" s="7"/>
      <c r="C40" s="203"/>
      <c r="D40" s="203"/>
      <c r="E40" s="203"/>
      <c r="F40" s="203"/>
      <c r="G40" s="203"/>
      <c r="H40" s="203"/>
      <c r="I40" s="203"/>
      <c r="J40" s="203"/>
      <c r="K40" s="203"/>
      <c r="L40" s="203"/>
      <c r="M40" s="203"/>
      <c r="N40" s="203"/>
      <c r="O40" s="203"/>
    </row>
    <row r="41" spans="1:15" x14ac:dyDescent="0.25">
      <c r="B41" s="7"/>
      <c r="C41" s="203"/>
      <c r="D41" s="203"/>
      <c r="E41" s="203"/>
      <c r="F41" s="203"/>
      <c r="G41" s="203"/>
      <c r="H41" s="203"/>
      <c r="I41" s="203"/>
      <c r="J41" s="203"/>
      <c r="K41" s="203"/>
      <c r="L41" s="203"/>
      <c r="M41" s="203"/>
      <c r="N41" s="203"/>
      <c r="O41" s="203"/>
    </row>
    <row r="42" spans="1:15" x14ac:dyDescent="0.25">
      <c r="B42" s="7"/>
      <c r="C42" s="203"/>
      <c r="D42" s="203"/>
      <c r="E42" s="203"/>
      <c r="F42" s="203"/>
      <c r="G42" s="203"/>
      <c r="H42" s="203"/>
      <c r="I42" s="203"/>
      <c r="J42" s="203"/>
      <c r="K42" s="203"/>
      <c r="L42" s="203"/>
      <c r="M42" s="203"/>
      <c r="N42" s="203"/>
      <c r="O42" s="203"/>
    </row>
    <row r="43" spans="1:15" x14ac:dyDescent="0.25">
      <c r="B43" s="7"/>
      <c r="C43" s="203"/>
      <c r="D43" s="203"/>
      <c r="E43" s="203"/>
      <c r="F43" s="203"/>
      <c r="G43" s="203"/>
      <c r="H43" s="203"/>
      <c r="I43" s="203"/>
      <c r="J43" s="203"/>
      <c r="K43" s="203"/>
      <c r="L43" s="203"/>
      <c r="M43" s="203"/>
      <c r="N43" s="203"/>
      <c r="O43" s="203"/>
    </row>
    <row r="44" spans="1:15" x14ac:dyDescent="0.25">
      <c r="B44" s="7"/>
      <c r="C44" s="203"/>
      <c r="D44" s="203"/>
      <c r="E44" s="203"/>
      <c r="F44" s="203"/>
      <c r="G44" s="203"/>
      <c r="H44" s="203"/>
      <c r="I44" s="203"/>
      <c r="J44" s="203"/>
      <c r="K44" s="203"/>
      <c r="L44" s="203"/>
      <c r="M44" s="203"/>
      <c r="N44" s="203"/>
      <c r="O44" s="203"/>
    </row>
    <row r="45" spans="1:15" x14ac:dyDescent="0.25">
      <c r="B45" s="7"/>
      <c r="C45" s="203"/>
      <c r="D45" s="203"/>
      <c r="E45" s="203"/>
      <c r="F45" s="203"/>
      <c r="G45" s="203"/>
      <c r="H45" s="203"/>
      <c r="I45" s="203"/>
      <c r="J45" s="203"/>
      <c r="K45" s="203"/>
      <c r="L45" s="203"/>
      <c r="M45" s="203"/>
      <c r="N45" s="203"/>
      <c r="O45" s="203"/>
    </row>
    <row r="46" spans="1:15" x14ac:dyDescent="0.25">
      <c r="B46" s="7"/>
      <c r="C46" s="203"/>
      <c r="D46" s="203"/>
      <c r="E46" s="203"/>
      <c r="F46" s="203"/>
      <c r="G46" s="203"/>
      <c r="H46" s="203"/>
      <c r="I46" s="203"/>
      <c r="J46" s="203"/>
      <c r="K46" s="203"/>
      <c r="L46" s="203"/>
      <c r="M46" s="203"/>
      <c r="N46" s="203"/>
      <c r="O46" s="203"/>
    </row>
    <row r="47" spans="1:15" x14ac:dyDescent="0.25">
      <c r="B47" s="7"/>
      <c r="C47" s="203"/>
      <c r="D47" s="203"/>
      <c r="E47" s="203"/>
      <c r="F47" s="203"/>
      <c r="G47" s="203"/>
      <c r="H47" s="203"/>
      <c r="I47" s="203"/>
      <c r="J47" s="203"/>
      <c r="K47" s="203"/>
      <c r="L47" s="203"/>
      <c r="M47" s="203"/>
      <c r="N47" s="203"/>
      <c r="O47" s="203"/>
    </row>
    <row r="48" spans="1:15" x14ac:dyDescent="0.25">
      <c r="B48" s="7"/>
      <c r="C48" s="203"/>
      <c r="D48" s="203"/>
      <c r="E48" s="203"/>
      <c r="F48" s="203"/>
      <c r="G48" s="203"/>
      <c r="H48" s="203"/>
      <c r="I48" s="203"/>
      <c r="J48" s="203"/>
      <c r="K48" s="203"/>
      <c r="L48" s="203"/>
      <c r="M48" s="203"/>
      <c r="N48" s="203"/>
      <c r="O48" s="203"/>
    </row>
    <row r="49" spans="2:15" x14ac:dyDescent="0.25">
      <c r="B49" s="7"/>
      <c r="C49" s="203"/>
      <c r="D49" s="203"/>
      <c r="E49" s="203"/>
      <c r="F49" s="203"/>
      <c r="G49" s="203"/>
      <c r="H49" s="203"/>
      <c r="I49" s="203"/>
      <c r="J49" s="203"/>
      <c r="K49" s="203"/>
      <c r="L49" s="203"/>
      <c r="M49" s="203"/>
      <c r="N49" s="203"/>
      <c r="O49" s="203"/>
    </row>
    <row r="50" spans="2:15" x14ac:dyDescent="0.25">
      <c r="B50" s="7"/>
      <c r="C50" s="203"/>
      <c r="D50" s="203"/>
      <c r="E50" s="203"/>
      <c r="F50" s="203"/>
      <c r="G50" s="203"/>
      <c r="H50" s="203"/>
      <c r="I50" s="203"/>
      <c r="J50" s="203"/>
      <c r="K50" s="203"/>
      <c r="L50" s="203"/>
      <c r="M50" s="203"/>
      <c r="N50" s="203"/>
      <c r="O50" s="203"/>
    </row>
    <row r="51" spans="2:15" x14ac:dyDescent="0.25">
      <c r="B51" s="7"/>
      <c r="C51" s="203"/>
      <c r="D51" s="203"/>
      <c r="E51" s="203"/>
      <c r="F51" s="203"/>
      <c r="G51" s="203"/>
      <c r="H51" s="203"/>
      <c r="I51" s="203"/>
      <c r="J51" s="203"/>
      <c r="K51" s="203"/>
      <c r="L51" s="203"/>
      <c r="M51" s="203"/>
      <c r="N51" s="203"/>
      <c r="O51" s="203"/>
    </row>
    <row r="52" spans="2:15" x14ac:dyDescent="0.25">
      <c r="B52" s="7"/>
      <c r="C52" s="203"/>
      <c r="D52" s="203"/>
      <c r="E52" s="203"/>
      <c r="F52" s="203"/>
      <c r="G52" s="203"/>
      <c r="H52" s="203"/>
      <c r="I52" s="203"/>
      <c r="J52" s="203"/>
      <c r="K52" s="203"/>
      <c r="L52" s="203"/>
      <c r="M52" s="203"/>
      <c r="N52" s="203"/>
      <c r="O52" s="203"/>
    </row>
    <row r="53" spans="2:15" x14ac:dyDescent="0.25">
      <c r="B53" s="7"/>
      <c r="C53" s="203"/>
      <c r="D53" s="203"/>
      <c r="E53" s="203"/>
      <c r="F53" s="203"/>
      <c r="G53" s="203"/>
      <c r="H53" s="203"/>
      <c r="I53" s="203"/>
      <c r="J53" s="203"/>
      <c r="K53" s="203"/>
      <c r="L53" s="203"/>
      <c r="M53" s="203"/>
      <c r="N53" s="203"/>
      <c r="O53" s="203"/>
    </row>
    <row r="54" spans="2:15" x14ac:dyDescent="0.25">
      <c r="B54" s="7"/>
      <c r="C54" s="203"/>
      <c r="D54" s="203"/>
      <c r="E54" s="203"/>
      <c r="F54" s="203"/>
      <c r="G54" s="203"/>
      <c r="H54" s="203"/>
      <c r="I54" s="203"/>
      <c r="J54" s="203"/>
      <c r="K54" s="203"/>
      <c r="L54" s="203"/>
      <c r="M54" s="203"/>
      <c r="N54" s="203"/>
      <c r="O54" s="203"/>
    </row>
    <row r="55" spans="2:15" x14ac:dyDescent="0.25">
      <c r="B55" s="7"/>
      <c r="C55" s="203"/>
      <c r="D55" s="203"/>
      <c r="E55" s="203"/>
      <c r="F55" s="203"/>
      <c r="G55" s="203"/>
      <c r="H55" s="203"/>
      <c r="I55" s="203"/>
      <c r="J55" s="203"/>
      <c r="K55" s="203"/>
      <c r="L55" s="203"/>
      <c r="M55" s="203"/>
      <c r="N55" s="203"/>
      <c r="O55" s="203"/>
    </row>
    <row r="56" spans="2:15" x14ac:dyDescent="0.25">
      <c r="B56" s="7"/>
      <c r="C56" s="203"/>
      <c r="D56" s="203"/>
      <c r="E56" s="203"/>
      <c r="F56" s="203"/>
      <c r="G56" s="203"/>
      <c r="H56" s="203"/>
      <c r="I56" s="203"/>
      <c r="J56" s="203"/>
      <c r="K56" s="203"/>
      <c r="L56" s="203"/>
      <c r="M56" s="203"/>
      <c r="N56" s="203"/>
      <c r="O56" s="203"/>
    </row>
    <row r="57" spans="2:15" x14ac:dyDescent="0.25">
      <c r="B57" s="7"/>
      <c r="C57" s="203"/>
      <c r="D57" s="203"/>
      <c r="E57" s="203"/>
      <c r="F57" s="203"/>
      <c r="G57" s="203"/>
      <c r="H57" s="203"/>
      <c r="I57" s="203"/>
      <c r="J57" s="203"/>
      <c r="K57" s="203"/>
      <c r="L57" s="203"/>
      <c r="M57" s="203"/>
      <c r="N57" s="203"/>
      <c r="O57" s="203"/>
    </row>
    <row r="58" spans="2:15" x14ac:dyDescent="0.25">
      <c r="B58" s="7"/>
      <c r="C58" s="203"/>
      <c r="D58" s="203"/>
      <c r="E58" s="203"/>
      <c r="F58" s="203"/>
      <c r="G58" s="203"/>
      <c r="H58" s="203"/>
      <c r="I58" s="203"/>
      <c r="J58" s="203"/>
      <c r="K58" s="203"/>
      <c r="L58" s="203"/>
      <c r="M58" s="203"/>
      <c r="N58" s="203"/>
      <c r="O58" s="203"/>
    </row>
    <row r="59" spans="2:15" x14ac:dyDescent="0.25">
      <c r="B59" s="7"/>
      <c r="C59" s="203"/>
      <c r="D59" s="203"/>
      <c r="E59" s="203"/>
      <c r="F59" s="203"/>
      <c r="G59" s="203"/>
      <c r="H59" s="203"/>
      <c r="I59" s="203"/>
      <c r="J59" s="203"/>
      <c r="K59" s="203"/>
      <c r="L59" s="203"/>
      <c r="M59" s="203"/>
      <c r="N59" s="203"/>
      <c r="O59" s="203"/>
    </row>
    <row r="60" spans="2:15" x14ac:dyDescent="0.25">
      <c r="B60" s="7"/>
      <c r="C60" s="203"/>
      <c r="D60" s="203"/>
      <c r="E60" s="203"/>
      <c r="F60" s="203"/>
      <c r="G60" s="203"/>
      <c r="H60" s="203"/>
      <c r="I60" s="203"/>
      <c r="J60" s="203"/>
      <c r="K60" s="203"/>
      <c r="L60" s="203"/>
      <c r="M60" s="203"/>
      <c r="N60" s="203"/>
      <c r="O60" s="203"/>
    </row>
    <row r="61" spans="2:15" x14ac:dyDescent="0.25">
      <c r="B61" s="7"/>
      <c r="C61" s="203"/>
      <c r="D61" s="203"/>
      <c r="E61" s="203"/>
      <c r="F61" s="203"/>
      <c r="G61" s="203"/>
      <c r="H61" s="203"/>
      <c r="I61" s="203"/>
      <c r="J61" s="203"/>
      <c r="K61" s="203"/>
      <c r="L61" s="203"/>
      <c r="M61" s="203"/>
      <c r="N61" s="203"/>
      <c r="O61" s="203"/>
    </row>
    <row r="62" spans="2:15" x14ac:dyDescent="0.25">
      <c r="B62" s="7"/>
      <c r="C62" s="203"/>
      <c r="D62" s="203"/>
      <c r="E62" s="203"/>
      <c r="F62" s="203"/>
      <c r="G62" s="203"/>
      <c r="H62" s="203"/>
      <c r="I62" s="203"/>
      <c r="J62" s="203"/>
      <c r="K62" s="203"/>
      <c r="L62" s="203"/>
      <c r="M62" s="203"/>
      <c r="N62" s="203"/>
      <c r="O62" s="203"/>
    </row>
    <row r="63" spans="2:15" x14ac:dyDescent="0.25">
      <c r="B63" s="7"/>
      <c r="C63" s="203"/>
      <c r="D63" s="203"/>
      <c r="E63" s="203"/>
      <c r="F63" s="203"/>
      <c r="G63" s="203"/>
      <c r="H63" s="203"/>
      <c r="I63" s="203"/>
      <c r="J63" s="203"/>
      <c r="K63" s="203"/>
      <c r="L63" s="203"/>
      <c r="M63" s="203"/>
      <c r="N63" s="203"/>
      <c r="O63" s="203"/>
    </row>
    <row r="64" spans="2:15" x14ac:dyDescent="0.25">
      <c r="B64" s="7"/>
      <c r="C64" s="203"/>
      <c r="D64" s="203"/>
      <c r="E64" s="203"/>
      <c r="F64" s="203"/>
      <c r="G64" s="203"/>
      <c r="H64" s="203"/>
      <c r="I64" s="203"/>
      <c r="J64" s="203"/>
      <c r="K64" s="203"/>
      <c r="L64" s="203"/>
      <c r="M64" s="203"/>
      <c r="N64" s="203"/>
      <c r="O64" s="203"/>
    </row>
    <row r="65" spans="2:15" x14ac:dyDescent="0.25">
      <c r="B65" s="7"/>
      <c r="C65" s="203"/>
      <c r="D65" s="203"/>
      <c r="E65" s="203"/>
      <c r="F65" s="203"/>
      <c r="G65" s="203"/>
      <c r="H65" s="203"/>
      <c r="I65" s="203"/>
      <c r="J65" s="203"/>
      <c r="K65" s="203"/>
      <c r="L65" s="203"/>
      <c r="M65" s="203"/>
      <c r="N65" s="203"/>
      <c r="O65" s="203"/>
    </row>
    <row r="66" spans="2:15" x14ac:dyDescent="0.25">
      <c r="B66" s="7"/>
      <c r="C66" s="203"/>
      <c r="D66" s="203"/>
      <c r="E66" s="203"/>
      <c r="F66" s="203"/>
      <c r="G66" s="203"/>
      <c r="H66" s="203"/>
      <c r="I66" s="203"/>
      <c r="J66" s="203"/>
      <c r="K66" s="203"/>
      <c r="L66" s="203"/>
      <c r="M66" s="203"/>
      <c r="N66" s="203"/>
      <c r="O66" s="203"/>
    </row>
    <row r="67" spans="2:15" x14ac:dyDescent="0.25">
      <c r="B67" s="7"/>
      <c r="C67" s="203"/>
      <c r="D67" s="203"/>
      <c r="E67" s="203"/>
      <c r="F67" s="203"/>
      <c r="G67" s="203"/>
      <c r="H67" s="203"/>
      <c r="I67" s="203"/>
      <c r="J67" s="203"/>
      <c r="K67" s="203"/>
      <c r="L67" s="203"/>
      <c r="M67" s="203"/>
      <c r="N67" s="203"/>
      <c r="O67" s="203"/>
    </row>
    <row r="68" spans="2:15" x14ac:dyDescent="0.25">
      <c r="B68" s="7"/>
      <c r="C68" s="203"/>
      <c r="D68" s="203"/>
      <c r="E68" s="203"/>
      <c r="F68" s="203"/>
      <c r="G68" s="203"/>
      <c r="H68" s="203"/>
      <c r="I68" s="203"/>
      <c r="J68" s="203"/>
      <c r="K68" s="203"/>
      <c r="L68" s="203"/>
      <c r="M68" s="203"/>
      <c r="N68" s="203"/>
      <c r="O68" s="203"/>
    </row>
    <row r="69" spans="2:15" x14ac:dyDescent="0.25">
      <c r="B69" s="7"/>
      <c r="C69" s="203"/>
      <c r="D69" s="203"/>
      <c r="E69" s="203"/>
      <c r="F69" s="203"/>
      <c r="G69" s="203"/>
      <c r="H69" s="203"/>
      <c r="I69" s="203"/>
      <c r="J69" s="203"/>
      <c r="K69" s="203"/>
      <c r="L69" s="203"/>
      <c r="M69" s="203"/>
      <c r="N69" s="203"/>
      <c r="O69" s="203"/>
    </row>
    <row r="70" spans="2:15" x14ac:dyDescent="0.25">
      <c r="B70" s="7"/>
      <c r="C70" s="203"/>
      <c r="D70" s="203"/>
      <c r="E70" s="203"/>
      <c r="F70" s="203"/>
      <c r="G70" s="203"/>
      <c r="H70" s="203"/>
      <c r="I70" s="203"/>
      <c r="J70" s="203"/>
      <c r="K70" s="203"/>
      <c r="L70" s="203"/>
      <c r="M70" s="203"/>
      <c r="N70" s="203"/>
      <c r="O70" s="203"/>
    </row>
    <row r="71" spans="2:15" x14ac:dyDescent="0.25">
      <c r="B71" s="7"/>
      <c r="C71" s="203"/>
      <c r="D71" s="203"/>
      <c r="E71" s="203"/>
      <c r="F71" s="203"/>
      <c r="G71" s="203"/>
      <c r="H71" s="203"/>
      <c r="I71" s="203"/>
      <c r="J71" s="203"/>
      <c r="K71" s="203"/>
      <c r="L71" s="203"/>
      <c r="M71" s="203"/>
      <c r="N71" s="203"/>
      <c r="O71" s="203"/>
    </row>
    <row r="72" spans="2:15" x14ac:dyDescent="0.25">
      <c r="C72" s="203"/>
      <c r="D72" s="203"/>
      <c r="E72" s="203"/>
      <c r="F72" s="203"/>
      <c r="G72" s="203"/>
      <c r="H72" s="203"/>
      <c r="I72" s="203"/>
      <c r="J72" s="203"/>
      <c r="K72" s="203"/>
      <c r="L72" s="203"/>
      <c r="M72" s="203"/>
      <c r="N72" s="203"/>
      <c r="O72" s="203"/>
    </row>
    <row r="73" spans="2:15" x14ac:dyDescent="0.25">
      <c r="C73" s="203"/>
      <c r="D73" s="203"/>
      <c r="E73" s="203"/>
      <c r="F73" s="203"/>
      <c r="G73" s="203"/>
      <c r="H73" s="203"/>
      <c r="I73" s="203"/>
      <c r="J73" s="203"/>
      <c r="K73" s="203"/>
      <c r="L73" s="203"/>
      <c r="M73" s="203"/>
      <c r="N73" s="203"/>
      <c r="O73" s="203"/>
    </row>
    <row r="74" spans="2:15" x14ac:dyDescent="0.25">
      <c r="C74" s="203"/>
      <c r="D74" s="203"/>
      <c r="E74" s="203"/>
      <c r="F74" s="203"/>
      <c r="G74" s="203"/>
      <c r="H74" s="203"/>
      <c r="I74" s="203"/>
      <c r="J74" s="203"/>
      <c r="K74" s="203"/>
      <c r="L74" s="203"/>
      <c r="M74" s="203"/>
      <c r="N74" s="203"/>
      <c r="O74" s="203"/>
    </row>
    <row r="75" spans="2:15" x14ac:dyDescent="0.25">
      <c r="C75" s="203"/>
      <c r="D75" s="203"/>
      <c r="E75" s="203"/>
      <c r="F75" s="203"/>
      <c r="G75" s="203"/>
      <c r="H75" s="203"/>
      <c r="I75" s="203"/>
      <c r="J75" s="203"/>
      <c r="K75" s="203"/>
      <c r="L75" s="203"/>
      <c r="M75" s="203"/>
      <c r="N75" s="203"/>
      <c r="O75" s="203"/>
    </row>
    <row r="76" spans="2:15" x14ac:dyDescent="0.25">
      <c r="C76" s="203"/>
      <c r="D76" s="203"/>
      <c r="E76" s="203"/>
      <c r="F76" s="203"/>
      <c r="G76" s="203"/>
      <c r="H76" s="203"/>
      <c r="I76" s="203"/>
      <c r="J76" s="203"/>
      <c r="K76" s="203"/>
      <c r="L76" s="203"/>
      <c r="M76" s="203"/>
      <c r="N76" s="203"/>
      <c r="O76" s="203"/>
    </row>
    <row r="77" spans="2:15" x14ac:dyDescent="0.25">
      <c r="C77" s="203"/>
      <c r="D77" s="203"/>
      <c r="E77" s="203"/>
      <c r="F77" s="203"/>
      <c r="G77" s="203"/>
      <c r="H77" s="203"/>
      <c r="I77" s="203"/>
      <c r="J77" s="203"/>
      <c r="K77" s="203"/>
      <c r="L77" s="203"/>
      <c r="M77" s="203"/>
      <c r="N77" s="203"/>
      <c r="O77" s="203"/>
    </row>
    <row r="78" spans="2:15" x14ac:dyDescent="0.25">
      <c r="C78" s="203"/>
      <c r="D78" s="203"/>
      <c r="E78" s="203"/>
      <c r="F78" s="203"/>
      <c r="G78" s="203"/>
      <c r="H78" s="203"/>
      <c r="I78" s="203"/>
      <c r="J78" s="203"/>
      <c r="K78" s="203"/>
      <c r="L78" s="203"/>
      <c r="M78" s="203"/>
      <c r="N78" s="203"/>
      <c r="O78" s="203"/>
    </row>
    <row r="79" spans="2:15" x14ac:dyDescent="0.25">
      <c r="C79" s="203"/>
      <c r="D79" s="203"/>
      <c r="E79" s="203"/>
      <c r="F79" s="203"/>
      <c r="G79" s="203"/>
      <c r="H79" s="203"/>
      <c r="I79" s="203"/>
      <c r="J79" s="203"/>
      <c r="K79" s="203"/>
      <c r="L79" s="203"/>
      <c r="M79" s="203"/>
      <c r="N79" s="203"/>
      <c r="O79" s="203"/>
    </row>
    <row r="80" spans="2:15" x14ac:dyDescent="0.25">
      <c r="C80" s="203"/>
      <c r="D80" s="203"/>
      <c r="E80" s="203"/>
      <c r="F80" s="203"/>
      <c r="G80" s="203"/>
      <c r="H80" s="203"/>
      <c r="I80" s="203"/>
      <c r="J80" s="203"/>
      <c r="K80" s="203"/>
      <c r="L80" s="203"/>
      <c r="M80" s="203"/>
      <c r="N80" s="203"/>
      <c r="O80" s="203"/>
    </row>
    <row r="81" spans="3:15" x14ac:dyDescent="0.25">
      <c r="C81" s="203"/>
      <c r="D81" s="203"/>
      <c r="E81" s="203"/>
      <c r="F81" s="203"/>
      <c r="G81" s="203"/>
      <c r="H81" s="203"/>
      <c r="I81" s="203"/>
      <c r="J81" s="203"/>
      <c r="K81" s="203"/>
      <c r="L81" s="203"/>
      <c r="M81" s="203"/>
      <c r="N81" s="203"/>
      <c r="O81" s="203"/>
    </row>
    <row r="82" spans="3:15" x14ac:dyDescent="0.25">
      <c r="C82" s="203"/>
      <c r="D82" s="203"/>
      <c r="E82" s="203"/>
      <c r="F82" s="203"/>
      <c r="G82" s="203"/>
      <c r="H82" s="203"/>
      <c r="I82" s="203"/>
      <c r="J82" s="203"/>
      <c r="K82" s="203"/>
      <c r="L82" s="203"/>
      <c r="M82" s="203"/>
      <c r="N82" s="203"/>
      <c r="O82" s="203"/>
    </row>
    <row r="83" spans="3:15" x14ac:dyDescent="0.25">
      <c r="C83" s="203"/>
      <c r="D83" s="203"/>
      <c r="E83" s="203"/>
      <c r="F83" s="203"/>
      <c r="G83" s="203"/>
      <c r="H83" s="203"/>
      <c r="I83" s="203"/>
      <c r="J83" s="203"/>
      <c r="K83" s="203"/>
      <c r="L83" s="203"/>
      <c r="M83" s="203"/>
      <c r="N83" s="203"/>
      <c r="O83" s="203"/>
    </row>
    <row r="84" spans="3:15" x14ac:dyDescent="0.25">
      <c r="C84" s="203"/>
      <c r="D84" s="203"/>
      <c r="E84" s="203"/>
      <c r="F84" s="203"/>
      <c r="G84" s="203"/>
      <c r="H84" s="203"/>
      <c r="I84" s="203"/>
      <c r="J84" s="203"/>
      <c r="K84" s="203"/>
      <c r="L84" s="203"/>
      <c r="M84" s="203"/>
      <c r="N84" s="203"/>
      <c r="O84" s="203"/>
    </row>
    <row r="85" spans="3:15" x14ac:dyDescent="0.25">
      <c r="C85" s="203"/>
      <c r="D85" s="203"/>
      <c r="E85" s="203"/>
      <c r="F85" s="203"/>
      <c r="G85" s="203"/>
      <c r="H85" s="203"/>
      <c r="I85" s="203"/>
      <c r="J85" s="203"/>
      <c r="K85" s="203"/>
      <c r="L85" s="203"/>
      <c r="M85" s="203"/>
      <c r="N85" s="203"/>
      <c r="O85" s="203"/>
    </row>
    <row r="86" spans="3:15" x14ac:dyDescent="0.25">
      <c r="C86" s="203"/>
      <c r="D86" s="203"/>
      <c r="E86" s="203"/>
      <c r="F86" s="203"/>
      <c r="G86" s="203"/>
      <c r="H86" s="203"/>
      <c r="I86" s="203"/>
      <c r="J86" s="203"/>
      <c r="K86" s="203"/>
      <c r="L86" s="203"/>
      <c r="M86" s="203"/>
      <c r="N86" s="203"/>
      <c r="O86" s="203"/>
    </row>
    <row r="87" spans="3:15" x14ac:dyDescent="0.25">
      <c r="C87" s="203"/>
      <c r="D87" s="203"/>
      <c r="E87" s="203"/>
      <c r="F87" s="203"/>
      <c r="G87" s="203"/>
      <c r="H87" s="203"/>
      <c r="I87" s="203"/>
      <c r="J87" s="203"/>
      <c r="K87" s="203"/>
      <c r="L87" s="203"/>
      <c r="M87" s="203"/>
      <c r="N87" s="203"/>
      <c r="O87" s="203"/>
    </row>
    <row r="88" spans="3:15" x14ac:dyDescent="0.25">
      <c r="C88" s="203"/>
      <c r="D88" s="203"/>
      <c r="E88" s="203"/>
      <c r="F88" s="203"/>
      <c r="G88" s="203"/>
      <c r="H88" s="203"/>
      <c r="I88" s="203"/>
      <c r="J88" s="203"/>
      <c r="K88" s="203"/>
      <c r="L88" s="203"/>
      <c r="M88" s="203"/>
      <c r="N88" s="203"/>
      <c r="O88" s="203"/>
    </row>
    <row r="89" spans="3:15" x14ac:dyDescent="0.25">
      <c r="C89" s="203"/>
      <c r="D89" s="203"/>
      <c r="E89" s="203"/>
      <c r="F89" s="203"/>
      <c r="G89" s="203"/>
      <c r="H89" s="203"/>
      <c r="I89" s="203"/>
      <c r="J89" s="203"/>
      <c r="K89" s="203"/>
      <c r="L89" s="203"/>
      <c r="M89" s="203"/>
      <c r="N89" s="203"/>
      <c r="O89" s="203"/>
    </row>
    <row r="90" spans="3:15" x14ac:dyDescent="0.25">
      <c r="C90" s="203"/>
      <c r="D90" s="203"/>
      <c r="E90" s="203"/>
      <c r="F90" s="203"/>
      <c r="G90" s="203"/>
      <c r="H90" s="203"/>
      <c r="I90" s="203"/>
      <c r="J90" s="203"/>
      <c r="K90" s="203"/>
      <c r="L90" s="203"/>
      <c r="M90" s="203"/>
      <c r="N90" s="203"/>
      <c r="O90" s="203"/>
    </row>
    <row r="91" spans="3:15" x14ac:dyDescent="0.25">
      <c r="C91" s="203"/>
      <c r="D91" s="203"/>
      <c r="E91" s="203"/>
      <c r="F91" s="203"/>
      <c r="G91" s="203"/>
      <c r="H91" s="203"/>
      <c r="I91" s="203"/>
      <c r="J91" s="203"/>
      <c r="K91" s="203"/>
      <c r="L91" s="203"/>
      <c r="M91" s="203"/>
      <c r="N91" s="203"/>
      <c r="O91" s="203"/>
    </row>
    <row r="92" spans="3:15" x14ac:dyDescent="0.25">
      <c r="C92" s="203"/>
      <c r="D92" s="203"/>
      <c r="E92" s="203"/>
      <c r="F92" s="203"/>
      <c r="G92" s="203"/>
      <c r="H92" s="203"/>
      <c r="I92" s="203"/>
      <c r="J92" s="203"/>
      <c r="K92" s="203"/>
      <c r="L92" s="203"/>
      <c r="M92" s="203"/>
      <c r="N92" s="203"/>
      <c r="O92" s="203"/>
    </row>
    <row r="93" spans="3:15" x14ac:dyDescent="0.25">
      <c r="C93" s="203"/>
      <c r="D93" s="203"/>
      <c r="E93" s="203"/>
      <c r="F93" s="203"/>
      <c r="G93" s="203"/>
      <c r="H93" s="203"/>
      <c r="I93" s="203"/>
      <c r="J93" s="203"/>
      <c r="K93" s="203"/>
      <c r="L93" s="203"/>
      <c r="M93" s="203"/>
      <c r="N93" s="203"/>
      <c r="O93" s="203"/>
    </row>
    <row r="94" spans="3:15" x14ac:dyDescent="0.25">
      <c r="C94" s="203"/>
      <c r="D94" s="203"/>
      <c r="E94" s="203"/>
      <c r="F94" s="203"/>
      <c r="G94" s="203"/>
      <c r="H94" s="203"/>
      <c r="I94" s="203"/>
      <c r="J94" s="203"/>
      <c r="K94" s="203"/>
      <c r="L94" s="203"/>
      <c r="M94" s="203"/>
      <c r="N94" s="203"/>
      <c r="O94" s="203"/>
    </row>
    <row r="95" spans="3:15" x14ac:dyDescent="0.25">
      <c r="C95" s="203"/>
      <c r="D95" s="203"/>
      <c r="E95" s="203"/>
      <c r="F95" s="203"/>
      <c r="G95" s="203"/>
      <c r="H95" s="203"/>
      <c r="I95" s="203"/>
      <c r="J95" s="203"/>
      <c r="K95" s="203"/>
      <c r="L95" s="203"/>
      <c r="M95" s="203"/>
      <c r="N95" s="203"/>
      <c r="O95" s="203"/>
    </row>
    <row r="96" spans="3:15" x14ac:dyDescent="0.25">
      <c r="C96" s="203"/>
      <c r="D96" s="203"/>
      <c r="E96" s="203"/>
      <c r="F96" s="203"/>
      <c r="G96" s="203"/>
      <c r="H96" s="203"/>
      <c r="I96" s="203"/>
      <c r="J96" s="203"/>
      <c r="K96" s="203"/>
      <c r="L96" s="203"/>
      <c r="M96" s="203"/>
      <c r="N96" s="203"/>
      <c r="O96" s="203"/>
    </row>
    <row r="97" spans="3:15" x14ac:dyDescent="0.25">
      <c r="C97" s="203"/>
      <c r="D97" s="203"/>
      <c r="E97" s="203"/>
      <c r="F97" s="203"/>
      <c r="G97" s="203"/>
      <c r="H97" s="203"/>
      <c r="I97" s="203"/>
      <c r="J97" s="203"/>
      <c r="K97" s="203"/>
      <c r="L97" s="203"/>
      <c r="M97" s="203"/>
      <c r="N97" s="203"/>
      <c r="O97" s="203"/>
    </row>
    <row r="98" spans="3:15" x14ac:dyDescent="0.25">
      <c r="C98" s="203"/>
      <c r="D98" s="203"/>
      <c r="E98" s="203"/>
      <c r="F98" s="203"/>
      <c r="G98" s="203"/>
      <c r="H98" s="203"/>
      <c r="I98" s="203"/>
      <c r="J98" s="203"/>
      <c r="K98" s="203"/>
      <c r="L98" s="203"/>
      <c r="M98" s="203"/>
      <c r="N98" s="203"/>
      <c r="O98" s="203"/>
    </row>
    <row r="99" spans="3:15" x14ac:dyDescent="0.25">
      <c r="C99" s="203"/>
      <c r="D99" s="203"/>
      <c r="E99" s="203"/>
      <c r="F99" s="203"/>
      <c r="G99" s="203"/>
      <c r="H99" s="203"/>
      <c r="I99" s="203"/>
      <c r="J99" s="203"/>
      <c r="K99" s="203"/>
      <c r="L99" s="203"/>
      <c r="M99" s="203"/>
      <c r="N99" s="203"/>
      <c r="O99" s="203"/>
    </row>
    <row r="100" spans="3:15" x14ac:dyDescent="0.25">
      <c r="C100" s="203"/>
      <c r="D100" s="203"/>
      <c r="E100" s="203"/>
      <c r="F100" s="203"/>
      <c r="G100" s="203"/>
      <c r="H100" s="203"/>
      <c r="I100" s="203"/>
      <c r="J100" s="203"/>
      <c r="K100" s="203"/>
      <c r="L100" s="203"/>
      <c r="M100" s="203"/>
      <c r="N100" s="203"/>
      <c r="O100" s="203"/>
    </row>
    <row r="101" spans="3:15" x14ac:dyDescent="0.25">
      <c r="C101" s="203"/>
      <c r="D101" s="203"/>
      <c r="E101" s="203"/>
      <c r="F101" s="203"/>
      <c r="G101" s="203"/>
      <c r="H101" s="203"/>
      <c r="I101" s="203"/>
      <c r="J101" s="203"/>
      <c r="K101" s="203"/>
      <c r="L101" s="203"/>
      <c r="M101" s="203"/>
      <c r="N101" s="203"/>
      <c r="O101" s="203"/>
    </row>
    <row r="102" spans="3:15" x14ac:dyDescent="0.25">
      <c r="C102" s="203"/>
      <c r="D102" s="203"/>
      <c r="E102" s="203"/>
      <c r="F102" s="203"/>
      <c r="G102" s="203"/>
      <c r="H102" s="203"/>
      <c r="I102" s="203"/>
      <c r="J102" s="203"/>
      <c r="K102" s="203"/>
      <c r="L102" s="203"/>
      <c r="M102" s="203"/>
      <c r="N102" s="203"/>
      <c r="O102" s="203"/>
    </row>
    <row r="103" spans="3:15" x14ac:dyDescent="0.25">
      <c r="C103" s="203"/>
      <c r="D103" s="203"/>
      <c r="E103" s="203"/>
      <c r="F103" s="203"/>
      <c r="G103" s="203"/>
      <c r="H103" s="203"/>
      <c r="I103" s="203"/>
      <c r="J103" s="203"/>
      <c r="K103" s="203"/>
      <c r="L103" s="203"/>
      <c r="M103" s="203"/>
      <c r="N103" s="203"/>
      <c r="O103" s="203"/>
    </row>
    <row r="104" spans="3:15" x14ac:dyDescent="0.25">
      <c r="C104" s="203"/>
      <c r="D104" s="203"/>
      <c r="E104" s="203"/>
      <c r="F104" s="203"/>
      <c r="G104" s="203"/>
      <c r="H104" s="203"/>
      <c r="I104" s="203"/>
      <c r="J104" s="203"/>
      <c r="K104" s="203"/>
      <c r="L104" s="203"/>
      <c r="M104" s="203"/>
      <c r="N104" s="203"/>
      <c r="O104" s="203"/>
    </row>
    <row r="105" spans="3:15" x14ac:dyDescent="0.25">
      <c r="C105" s="203"/>
      <c r="D105" s="203"/>
      <c r="E105" s="203"/>
      <c r="F105" s="203"/>
      <c r="G105" s="203"/>
      <c r="H105" s="203"/>
      <c r="I105" s="203"/>
      <c r="J105" s="203"/>
      <c r="K105" s="203"/>
      <c r="L105" s="203"/>
      <c r="M105" s="203"/>
      <c r="N105" s="203"/>
      <c r="O105" s="203"/>
    </row>
    <row r="106" spans="3:15" x14ac:dyDescent="0.25">
      <c r="C106" s="203"/>
      <c r="D106" s="203"/>
      <c r="E106" s="203"/>
      <c r="F106" s="203"/>
      <c r="G106" s="203"/>
      <c r="H106" s="203"/>
      <c r="I106" s="203"/>
      <c r="J106" s="203"/>
      <c r="K106" s="203"/>
      <c r="L106" s="203"/>
      <c r="M106" s="203"/>
      <c r="N106" s="203"/>
      <c r="O106" s="203"/>
    </row>
    <row r="107" spans="3:15" x14ac:dyDescent="0.25">
      <c r="C107" s="203"/>
      <c r="D107" s="203"/>
      <c r="E107" s="203"/>
      <c r="F107" s="203"/>
      <c r="G107" s="203"/>
      <c r="H107" s="203"/>
      <c r="I107" s="203"/>
      <c r="J107" s="203"/>
      <c r="K107" s="203"/>
      <c r="L107" s="203"/>
      <c r="M107" s="203"/>
      <c r="N107" s="203"/>
      <c r="O107" s="203"/>
    </row>
    <row r="108" spans="3:15" x14ac:dyDescent="0.25">
      <c r="C108" s="203"/>
      <c r="D108" s="203"/>
      <c r="E108" s="203"/>
      <c r="F108" s="203"/>
      <c r="G108" s="203"/>
      <c r="H108" s="203"/>
      <c r="I108" s="203"/>
      <c r="J108" s="203"/>
      <c r="K108" s="203"/>
      <c r="L108" s="203"/>
      <c r="M108" s="203"/>
      <c r="N108" s="203"/>
      <c r="O108" s="203"/>
    </row>
    <row r="109" spans="3:15" x14ac:dyDescent="0.25">
      <c r="C109" s="203"/>
      <c r="D109" s="203"/>
      <c r="E109" s="203"/>
      <c r="F109" s="203"/>
      <c r="G109" s="203"/>
      <c r="H109" s="203"/>
      <c r="I109" s="203"/>
      <c r="J109" s="203"/>
      <c r="K109" s="203"/>
      <c r="L109" s="203"/>
      <c r="M109" s="203"/>
      <c r="N109" s="203"/>
      <c r="O109" s="203"/>
    </row>
    <row r="110" spans="3:15" x14ac:dyDescent="0.25">
      <c r="C110" s="203"/>
      <c r="D110" s="203"/>
      <c r="E110" s="203"/>
      <c r="F110" s="203"/>
      <c r="G110" s="203"/>
      <c r="H110" s="203"/>
      <c r="I110" s="203"/>
      <c r="J110" s="203"/>
      <c r="K110" s="203"/>
      <c r="L110" s="203"/>
      <c r="M110" s="203"/>
      <c r="N110" s="203"/>
      <c r="O110" s="203"/>
    </row>
    <row r="111" spans="3:15" x14ac:dyDescent="0.25">
      <c r="C111" s="203"/>
      <c r="D111" s="203"/>
      <c r="E111" s="203"/>
      <c r="F111" s="203"/>
      <c r="G111" s="203"/>
      <c r="H111" s="203"/>
      <c r="I111" s="203"/>
      <c r="J111" s="203"/>
      <c r="K111" s="203"/>
      <c r="L111" s="203"/>
      <c r="M111" s="203"/>
      <c r="N111" s="203"/>
      <c r="O111" s="203"/>
    </row>
    <row r="112" spans="3:15" x14ac:dyDescent="0.25">
      <c r="C112" s="203"/>
      <c r="D112" s="203"/>
      <c r="E112" s="203"/>
      <c r="F112" s="203"/>
      <c r="G112" s="203"/>
      <c r="H112" s="203"/>
      <c r="I112" s="203"/>
      <c r="J112" s="203"/>
      <c r="K112" s="203"/>
      <c r="L112" s="203"/>
      <c r="M112" s="203"/>
      <c r="N112" s="203"/>
      <c r="O112" s="203"/>
    </row>
    <row r="113" spans="3:15" x14ac:dyDescent="0.25">
      <c r="C113" s="203"/>
      <c r="D113" s="203"/>
      <c r="E113" s="203"/>
      <c r="F113" s="203"/>
      <c r="G113" s="203"/>
      <c r="H113" s="203"/>
      <c r="I113" s="203"/>
      <c r="J113" s="203"/>
      <c r="K113" s="203"/>
      <c r="L113" s="203"/>
      <c r="M113" s="203"/>
      <c r="N113" s="203"/>
      <c r="O113" s="203"/>
    </row>
    <row r="114" spans="3:15" x14ac:dyDescent="0.25">
      <c r="C114" s="203"/>
      <c r="D114" s="203"/>
      <c r="E114" s="203"/>
      <c r="F114" s="203"/>
      <c r="G114" s="203"/>
      <c r="H114" s="203"/>
      <c r="I114" s="203"/>
      <c r="J114" s="203"/>
      <c r="K114" s="203"/>
      <c r="L114" s="203"/>
      <c r="M114" s="203"/>
      <c r="N114" s="203"/>
      <c r="O114" s="203"/>
    </row>
    <row r="115" spans="3:15" x14ac:dyDescent="0.25">
      <c r="C115" s="203"/>
      <c r="D115" s="203"/>
      <c r="E115" s="203"/>
      <c r="F115" s="203"/>
      <c r="G115" s="203"/>
      <c r="H115" s="203"/>
      <c r="I115" s="203"/>
      <c r="J115" s="203"/>
      <c r="K115" s="203"/>
      <c r="L115" s="203"/>
      <c r="M115" s="203"/>
      <c r="N115" s="203"/>
      <c r="O115" s="203"/>
    </row>
    <row r="116" spans="3:15" x14ac:dyDescent="0.25">
      <c r="C116" s="203"/>
      <c r="D116" s="203"/>
      <c r="E116" s="203"/>
      <c r="F116" s="203"/>
      <c r="G116" s="203"/>
      <c r="H116" s="203"/>
      <c r="I116" s="203"/>
      <c r="J116" s="203"/>
      <c r="K116" s="203"/>
      <c r="L116" s="203"/>
      <c r="M116" s="203"/>
      <c r="N116" s="203"/>
      <c r="O116" s="203"/>
    </row>
    <row r="117" spans="3:15" x14ac:dyDescent="0.25">
      <c r="C117" s="203"/>
      <c r="D117" s="203"/>
      <c r="E117" s="203"/>
      <c r="F117" s="203"/>
      <c r="G117" s="203"/>
      <c r="H117" s="203"/>
      <c r="I117" s="203"/>
      <c r="J117" s="203"/>
      <c r="K117" s="203"/>
      <c r="L117" s="203"/>
      <c r="M117" s="203"/>
      <c r="N117" s="203"/>
      <c r="O117" s="203"/>
    </row>
    <row r="118" spans="3:15" x14ac:dyDescent="0.25">
      <c r="C118" s="203"/>
      <c r="D118" s="203"/>
      <c r="E118" s="203"/>
      <c r="F118" s="203"/>
      <c r="G118" s="203"/>
      <c r="H118" s="203"/>
      <c r="I118" s="203"/>
      <c r="J118" s="203"/>
      <c r="K118" s="203"/>
      <c r="L118" s="203"/>
      <c r="M118" s="203"/>
      <c r="N118" s="203"/>
      <c r="O118" s="203"/>
    </row>
    <row r="119" spans="3:15" x14ac:dyDescent="0.25">
      <c r="C119" s="203"/>
      <c r="D119" s="203"/>
      <c r="E119" s="203"/>
      <c r="F119" s="203"/>
      <c r="G119" s="203"/>
      <c r="H119" s="203"/>
      <c r="I119" s="203"/>
      <c r="J119" s="203"/>
      <c r="K119" s="203"/>
      <c r="L119" s="203"/>
      <c r="M119" s="203"/>
      <c r="N119" s="203"/>
      <c r="O119" s="203"/>
    </row>
    <row r="120" spans="3:15" x14ac:dyDescent="0.25">
      <c r="C120" s="203"/>
      <c r="D120" s="203"/>
      <c r="E120" s="203"/>
      <c r="F120" s="203"/>
      <c r="G120" s="203"/>
      <c r="H120" s="203"/>
      <c r="I120" s="203"/>
      <c r="J120" s="203"/>
      <c r="K120" s="203"/>
      <c r="L120" s="203"/>
      <c r="M120" s="203"/>
      <c r="N120" s="203"/>
      <c r="O120" s="203"/>
    </row>
    <row r="121" spans="3:15" x14ac:dyDescent="0.25">
      <c r="C121" s="203"/>
      <c r="D121" s="203"/>
      <c r="E121" s="203"/>
      <c r="F121" s="203"/>
      <c r="G121" s="203"/>
      <c r="H121" s="203"/>
      <c r="I121" s="203"/>
      <c r="J121" s="203"/>
      <c r="K121" s="203"/>
      <c r="L121" s="203"/>
      <c r="M121" s="203"/>
      <c r="N121" s="203"/>
      <c r="O121" s="203"/>
    </row>
    <row r="122" spans="3:15" x14ac:dyDescent="0.25">
      <c r="C122" s="203"/>
      <c r="D122" s="203"/>
      <c r="E122" s="203"/>
      <c r="F122" s="203"/>
      <c r="G122" s="203"/>
      <c r="H122" s="203"/>
      <c r="I122" s="203"/>
      <c r="J122" s="203"/>
      <c r="K122" s="203"/>
      <c r="L122" s="203"/>
      <c r="M122" s="203"/>
      <c r="N122" s="203"/>
      <c r="O122" s="203"/>
    </row>
    <row r="123" spans="3:15" x14ac:dyDescent="0.25">
      <c r="C123" s="203"/>
      <c r="D123" s="203"/>
      <c r="E123" s="203"/>
      <c r="F123" s="203"/>
      <c r="G123" s="203"/>
      <c r="H123" s="203"/>
      <c r="I123" s="203"/>
      <c r="J123" s="203"/>
      <c r="K123" s="203"/>
      <c r="L123" s="203"/>
      <c r="M123" s="203"/>
      <c r="N123" s="203"/>
      <c r="O123" s="203"/>
    </row>
  </sheetData>
  <mergeCells count="1">
    <mergeCell ref="C5:J26"/>
  </mergeCells>
  <conditionalFormatting sqref="A3">
    <cfRule type="colorScale" priority="1">
      <colorScale>
        <cfvo type="min"/>
        <cfvo type="percentile" val="50"/>
        <cfvo type="max"/>
        <color theme="3"/>
        <color theme="3" tint="0.79995117038483843"/>
        <color theme="0"/>
      </colorScale>
    </cfRule>
  </conditionalFormatting>
  <hyperlinks>
    <hyperlink ref="A20" location="'Regional utveckling'!A1" display="Regional utveckling" xr:uid="{00000000-0004-0000-0100-000000000000}"/>
    <hyperlink ref="A19" location="'Läkemedel'!A1" display="Läkemedel" xr:uid="{00000000-0004-0000-0100-000001000000}"/>
    <hyperlink ref="A18" location="'Övrig hälso- och sjukvård'!A1" display="Övrig hälso- och sjukvård" xr:uid="{00000000-0004-0000-0100-000002000000}"/>
    <hyperlink ref="A17" location="'Tandvård'!A1" display="Tandvård" xr:uid="{00000000-0004-0000-0100-000003000000}"/>
    <hyperlink ref="A16" location="'Specialiserad psykiatrisk vård'!A1" display="Specialiserad psykiatrisk vård" xr:uid="{00000000-0004-0000-0100-000004000000}"/>
    <hyperlink ref="A15" location="'Specialiserad somatisk vård'!A1" display="Specialiserad somatisk vård" xr:uid="{00000000-0004-0000-0100-000005000000}"/>
    <hyperlink ref="A14" location="'Vårdcentraler'!A1" display="Vårdcentraler" xr:uid="{00000000-0004-0000-0100-000006000000}"/>
    <hyperlink ref="A13" location="'Primärvård'!A1" display="Primärvård" xr:uid="{00000000-0004-0000-0100-000007000000}"/>
    <hyperlink ref="A12" location="'Vårdplatser'!A1" display="Vårdplatser" xr:uid="{00000000-0004-0000-0100-000008000000}"/>
    <hyperlink ref="A11" location="'Hälso- och sjukvård'!A1" display="Hälso- och sjukvård" xr:uid="{00000000-0004-0000-0100-000009000000}"/>
    <hyperlink ref="A5" location="'Regionernas ekonomi'!A1" display="Regionernas ekonomi" xr:uid="{00000000-0004-0000-0100-00000B000000}"/>
    <hyperlink ref="A21" location="'Trafik och infrastruktur'!A1" display="Trafik och infrastruktur, samt allmän regional utveckling" xr:uid="{00000000-0004-0000-0100-00000C000000}"/>
    <hyperlink ref="A22" location="'Utbildning och kultur'!A1" display="Utbildning och kultur" xr:uid="{00000000-0004-0000-0100-00000D000000}"/>
    <hyperlink ref="A4" location="Innehåll!A1" display="Innehåll" xr:uid="{00000000-0004-0000-0100-00000E000000}"/>
    <hyperlink ref="A6" location="'Kostnader och intäkter'!A1" display="Resultaträkning" xr:uid="{00000000-0004-0000-0100-00000F000000}"/>
    <hyperlink ref="A7" location="'Balansräkning'!A1" display="Balansräkning" xr:uid="{00000000-0004-0000-0100-000010000000}"/>
    <hyperlink ref="A8" location="'kostnadsslag'!A1" display="kostnadsslag" xr:uid="{00000000-0004-0000-0100-000011000000}"/>
    <hyperlink ref="A9" location="'intäktsslag'!A1" display="intäktsslag" xr:uid="{00000000-0004-0000-0100-000012000000}"/>
    <hyperlink ref="A10" location="'Kostnader och intäkter'!A1" display="Kostnader för hälso- och sjukvård respektive regional utveckling" xr:uid="{52CBA8CC-FE93-41EC-91DE-6043A708278F}"/>
  </hyperlinks>
  <pageMargins left="0.7" right="0.7" top="0.75" bottom="0.75" header="0.3" footer="0.3"/>
  <pageSetup paperSize="9" scale="34"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Blad20">
    <tabColor theme="6"/>
  </sheetPr>
  <dimension ref="A1:F58"/>
  <sheetViews>
    <sheetView showGridLines="0" showRowColHeaders="0" workbookViewId="0"/>
  </sheetViews>
  <sheetFormatPr defaultRowHeight="15" x14ac:dyDescent="0.25"/>
  <cols>
    <col min="1" max="1" width="59.5703125" customWidth="1"/>
    <col min="4" max="4" width="9.85546875" bestFit="1" customWidth="1"/>
    <col min="5" max="5" width="23.5703125" bestFit="1" customWidth="1"/>
    <col min="6" max="6" width="11.85546875" bestFit="1" customWidth="1"/>
  </cols>
  <sheetData>
    <row r="1" spans="1:3" ht="35.25" x14ac:dyDescent="0.5">
      <c r="A1" s="3" t="s">
        <v>4</v>
      </c>
    </row>
    <row r="2" spans="1:3" x14ac:dyDescent="0.25">
      <c r="A2" s="239"/>
      <c r="C2" s="5" t="s">
        <v>499</v>
      </c>
    </row>
    <row r="3" spans="1:3" x14ac:dyDescent="0.25">
      <c r="A3" s="239"/>
      <c r="C3" s="48" t="s">
        <v>74</v>
      </c>
    </row>
    <row r="4" spans="1:3" x14ac:dyDescent="0.25">
      <c r="A4" s="17" t="s">
        <v>14</v>
      </c>
    </row>
    <row r="5" spans="1:3" x14ac:dyDescent="0.25">
      <c r="A5" s="18" t="s">
        <v>0</v>
      </c>
    </row>
    <row r="6" spans="1:3" x14ac:dyDescent="0.25">
      <c r="A6" s="18" t="s">
        <v>2</v>
      </c>
    </row>
    <row r="7" spans="1:3" x14ac:dyDescent="0.25">
      <c r="A7" s="53" t="s">
        <v>4</v>
      </c>
    </row>
    <row r="8" spans="1:3" x14ac:dyDescent="0.25">
      <c r="A8" s="34" t="s">
        <v>277</v>
      </c>
    </row>
    <row r="9" spans="1:3" x14ac:dyDescent="0.25">
      <c r="A9" s="34" t="s">
        <v>279</v>
      </c>
    </row>
    <row r="10" spans="1:3" x14ac:dyDescent="0.25">
      <c r="A10" s="34" t="s">
        <v>21</v>
      </c>
    </row>
    <row r="11" spans="1:3" x14ac:dyDescent="0.25">
      <c r="A11" s="34" t="s">
        <v>15</v>
      </c>
    </row>
    <row r="12" spans="1:3" x14ac:dyDescent="0.25">
      <c r="A12" s="34" t="s">
        <v>16</v>
      </c>
    </row>
    <row r="13" spans="1:3" x14ac:dyDescent="0.25">
      <c r="A13" s="34" t="s">
        <v>17</v>
      </c>
    </row>
    <row r="14" spans="1:3" x14ac:dyDescent="0.25">
      <c r="A14" s="34" t="s">
        <v>18</v>
      </c>
    </row>
    <row r="15" spans="1:3" x14ac:dyDescent="0.25">
      <c r="A15" s="34" t="s">
        <v>20</v>
      </c>
    </row>
    <row r="16" spans="1:3" x14ac:dyDescent="0.25">
      <c r="A16" s="363" t="s">
        <v>19</v>
      </c>
    </row>
    <row r="17" spans="1:6" x14ac:dyDescent="0.25">
      <c r="A17" s="18" t="s">
        <v>6</v>
      </c>
    </row>
    <row r="18" spans="1:6" x14ac:dyDescent="0.25">
      <c r="A18" s="18" t="s">
        <v>8</v>
      </c>
    </row>
    <row r="19" spans="1:6" x14ac:dyDescent="0.25">
      <c r="A19" s="18" t="s">
        <v>10</v>
      </c>
    </row>
    <row r="20" spans="1:6" x14ac:dyDescent="0.25">
      <c r="A20" s="18" t="s">
        <v>12</v>
      </c>
    </row>
    <row r="21" spans="1:6" x14ac:dyDescent="0.25">
      <c r="A21" s="18" t="s">
        <v>13</v>
      </c>
    </row>
    <row r="22" spans="1:6" x14ac:dyDescent="0.25">
      <c r="A22" s="18" t="s">
        <v>1</v>
      </c>
    </row>
    <row r="23" spans="1:6" x14ac:dyDescent="0.25">
      <c r="A23" s="18" t="s">
        <v>3</v>
      </c>
    </row>
    <row r="24" spans="1:6" x14ac:dyDescent="0.25">
      <c r="A24" s="18" t="s">
        <v>5</v>
      </c>
    </row>
    <row r="25" spans="1:6" x14ac:dyDescent="0.25">
      <c r="A25" s="18" t="s">
        <v>7</v>
      </c>
    </row>
    <row r="26" spans="1:6" ht="15.75" thickBot="1" x14ac:dyDescent="0.3">
      <c r="A26" s="18" t="s">
        <v>9</v>
      </c>
      <c r="C26" s="20" t="s">
        <v>75</v>
      </c>
      <c r="D26" s="20" t="s">
        <v>22</v>
      </c>
      <c r="E26" s="20" t="s">
        <v>36</v>
      </c>
      <c r="F26" s="20" t="s">
        <v>37</v>
      </c>
    </row>
    <row r="27" spans="1:6" x14ac:dyDescent="0.25">
      <c r="A27" s="360" t="s">
        <v>11</v>
      </c>
      <c r="C27" s="246" t="s">
        <v>76</v>
      </c>
      <c r="D27" s="246">
        <v>25733564</v>
      </c>
      <c r="E27" s="246">
        <v>34060601</v>
      </c>
      <c r="F27" s="246">
        <v>59794165</v>
      </c>
    </row>
    <row r="28" spans="1:6" x14ac:dyDescent="0.25">
      <c r="A28" s="361"/>
      <c r="C28" s="45" t="s">
        <v>77</v>
      </c>
      <c r="D28" s="45">
        <v>25937979</v>
      </c>
      <c r="E28" s="45">
        <v>34704665</v>
      </c>
      <c r="F28" s="45">
        <v>60642644</v>
      </c>
    </row>
    <row r="29" spans="1:6" x14ac:dyDescent="0.25">
      <c r="A29" s="361"/>
      <c r="C29" s="29" t="s">
        <v>78</v>
      </c>
      <c r="D29" s="29">
        <v>26309399</v>
      </c>
      <c r="E29" s="29">
        <v>35379314</v>
      </c>
      <c r="F29" s="29">
        <v>61688713</v>
      </c>
    </row>
    <row r="30" spans="1:6" x14ac:dyDescent="0.25">
      <c r="A30" s="361"/>
      <c r="C30" s="45" t="s">
        <v>79</v>
      </c>
      <c r="D30" s="45">
        <v>26898638</v>
      </c>
      <c r="E30" s="45">
        <v>36292163.808834985</v>
      </c>
      <c r="F30" s="45">
        <v>63190801.808834985</v>
      </c>
    </row>
    <row r="31" spans="1:6" x14ac:dyDescent="0.25">
      <c r="A31" s="361"/>
      <c r="C31" s="29" t="s">
        <v>80</v>
      </c>
      <c r="D31" s="29">
        <v>27405476</v>
      </c>
      <c r="E31" s="29">
        <v>36401487</v>
      </c>
      <c r="F31" s="29">
        <v>63806963</v>
      </c>
    </row>
    <row r="32" spans="1:6" x14ac:dyDescent="0.25">
      <c r="A32" s="361"/>
      <c r="C32" s="45" t="s">
        <v>81</v>
      </c>
      <c r="D32" s="45">
        <v>28011051.016328037</v>
      </c>
      <c r="E32" s="45">
        <v>37162271.526529104</v>
      </c>
      <c r="F32" s="45">
        <v>65173322.54285714</v>
      </c>
    </row>
    <row r="33" spans="1:6" x14ac:dyDescent="0.25">
      <c r="A33" s="361"/>
      <c r="C33" s="29" t="s">
        <v>82</v>
      </c>
      <c r="D33" s="29">
        <v>28071721.289060283</v>
      </c>
      <c r="E33" s="29">
        <v>37719263.139511146</v>
      </c>
      <c r="F33" s="29">
        <v>65790984.428571425</v>
      </c>
    </row>
    <row r="34" spans="1:6" x14ac:dyDescent="0.25">
      <c r="A34" s="361"/>
      <c r="C34" s="45" t="s">
        <v>83</v>
      </c>
      <c r="D34" s="45">
        <v>28210037.66679642</v>
      </c>
      <c r="E34" s="45">
        <v>37767384.333203584</v>
      </c>
      <c r="F34" s="45">
        <v>65977422</v>
      </c>
    </row>
    <row r="35" spans="1:6" x14ac:dyDescent="0.25">
      <c r="C35" s="29" t="s">
        <v>61</v>
      </c>
      <c r="D35" s="29">
        <v>28392807</v>
      </c>
      <c r="E35" s="29">
        <v>38667145</v>
      </c>
      <c r="F35" s="29">
        <v>67059952</v>
      </c>
    </row>
    <row r="36" spans="1:6" x14ac:dyDescent="0.25">
      <c r="C36" s="45" t="s">
        <v>62</v>
      </c>
      <c r="D36" s="45">
        <v>28313870</v>
      </c>
      <c r="E36" s="45">
        <v>39877139</v>
      </c>
      <c r="F36" s="45">
        <v>68191009</v>
      </c>
    </row>
    <row r="37" spans="1:6" x14ac:dyDescent="0.25">
      <c r="C37" s="29" t="s">
        <v>63</v>
      </c>
      <c r="D37" s="29">
        <v>28342506</v>
      </c>
      <c r="E37" s="29">
        <v>40593424</v>
      </c>
      <c r="F37" s="29">
        <v>68935930</v>
      </c>
    </row>
    <row r="38" spans="1:6" x14ac:dyDescent="0.25">
      <c r="C38" s="45" t="s">
        <v>64</v>
      </c>
      <c r="D38" s="45">
        <v>27903782</v>
      </c>
      <c r="E38" s="45">
        <v>41025025</v>
      </c>
      <c r="F38" s="45">
        <v>68928807</v>
      </c>
    </row>
    <row r="39" spans="1:6" x14ac:dyDescent="0.25">
      <c r="C39" s="29" t="s">
        <v>65</v>
      </c>
      <c r="D39" s="29">
        <v>27010002</v>
      </c>
      <c r="E39" s="29">
        <v>41616375</v>
      </c>
      <c r="F39" s="29">
        <v>68581476</v>
      </c>
    </row>
    <row r="40" spans="1:6" x14ac:dyDescent="0.25">
      <c r="C40" s="45" t="s">
        <v>66</v>
      </c>
      <c r="D40" s="45">
        <v>27203244.266666666</v>
      </c>
      <c r="E40" s="45">
        <v>42634834.399999999</v>
      </c>
      <c r="F40" s="45">
        <v>69173035.666666657</v>
      </c>
    </row>
    <row r="41" spans="1:6" x14ac:dyDescent="0.25">
      <c r="C41" s="29" t="s">
        <v>455</v>
      </c>
      <c r="D41" s="29">
        <v>22713118.600000001</v>
      </c>
      <c r="E41" s="29">
        <v>36105991.399999999</v>
      </c>
      <c r="F41" s="29">
        <f>SUM(D41:E41)</f>
        <v>58819110</v>
      </c>
    </row>
    <row r="55" spans="4:5" x14ac:dyDescent="0.25">
      <c r="D55" s="1"/>
      <c r="E55" s="1"/>
    </row>
    <row r="56" spans="4:5" x14ac:dyDescent="0.25">
      <c r="D56" s="1"/>
      <c r="E56" s="1"/>
    </row>
    <row r="57" spans="4:5" x14ac:dyDescent="0.25">
      <c r="D57" s="1"/>
      <c r="E57" s="1"/>
    </row>
    <row r="58" spans="4:5" x14ac:dyDescent="0.25">
      <c r="D58" s="1"/>
    </row>
  </sheetData>
  <hyperlinks>
    <hyperlink ref="A25" location="'Regional utveckling'!A1" display="Regional utveckling" xr:uid="{00000000-0004-0000-1300-000000000000}"/>
    <hyperlink ref="A24" location="'Läkemedel'!A1" display="Läkemedel" xr:uid="{00000000-0004-0000-1300-000001000000}"/>
    <hyperlink ref="A23" location="'Övrig hälso- och sjukvård'!A1" display="Övrig hälso- och sjukvård" xr:uid="{00000000-0004-0000-1300-000002000000}"/>
    <hyperlink ref="A22" location="'Tandvård'!A1" display="Tandvård" xr:uid="{00000000-0004-0000-1300-000003000000}"/>
    <hyperlink ref="A21" location="'Specialiserad psykiatrisk vård'!A1" display="Specialiserad psykiatrisk vård" xr:uid="{00000000-0004-0000-1300-000004000000}"/>
    <hyperlink ref="A20" location="'Specialiserad somatisk vård'!A1" display="Specialiserad somatisk vård" xr:uid="{00000000-0004-0000-1300-000005000000}"/>
    <hyperlink ref="A19" location="'Vårdcentraler'!A1" display="Vårdcentraler" xr:uid="{00000000-0004-0000-1300-000006000000}"/>
    <hyperlink ref="A18" location="'Primärvård'!A1" display="Primärvård" xr:uid="{00000000-0004-0000-1300-000007000000}"/>
    <hyperlink ref="A17" location="'Vårdplatser'!A1" display="Vårdplatser" xr:uid="{00000000-0004-0000-1300-000008000000}"/>
    <hyperlink ref="A7" location="'Hälso- och sjukvård'!A1" display="Hälso- och sjukvård" xr:uid="{00000000-0004-0000-1300-000009000000}"/>
    <hyperlink ref="A6" location="'Kostnader och intäkter'!A1" display="Kostnader för" xr:uid="{00000000-0004-0000-1300-00000A000000}"/>
    <hyperlink ref="A5" location="'Regionernas ekonomi'!A1" display="Regionernas ekonomi" xr:uid="{00000000-0004-0000-1300-00000B000000}"/>
    <hyperlink ref="A26" location="'Trafik och infrastruktur'!A1" display="Trafik och infrastruktur, samt allmän regional utveckling" xr:uid="{00000000-0004-0000-1300-00000C000000}"/>
    <hyperlink ref="A27" location="'Utbildning och kultur'!A1" display="Utbildning och kultur" xr:uid="{00000000-0004-0000-1300-00000D000000}"/>
    <hyperlink ref="A4" location="Innehåll!A1" display="Innehåll" xr:uid="{00000000-0004-0000-1300-00000E000000}"/>
    <hyperlink ref="A8" location="'Hälso- och sjukvård 1'!A1" display="Hälso- och sjukvård 1" xr:uid="{4DC79A0F-FF20-4ABB-8EF0-E5D550FFC2D1}"/>
    <hyperlink ref="A9" location="'Hälso- och sjukvård 2'!A1" display="Hälso- och sjukvård 2" xr:uid="{E763DB55-1A9B-4A30-8CFE-FF73F58CB74E}"/>
    <hyperlink ref="A10" location="'Hälso- och sjukvård 3'!A1" display="Hälso- och sjukvård 3" xr:uid="{00DC01EF-071C-466E-AB2C-594EB39BE436}"/>
    <hyperlink ref="A11" location="'Hälso- och sjukvård 4'!A1" display="Hälso- och sjukvård 4" xr:uid="{5DB1B75B-2BAE-4698-BE05-781527308AA0}"/>
    <hyperlink ref="A12" location="'Hälso- och sjukvård 5'!A1" display="Hälso- och sjukvård 5" xr:uid="{B850C9A7-AE4B-412E-87CE-966CBF0B4CF3}"/>
    <hyperlink ref="A13" location="'Hälso- och sjukvård 6'!A1" display="Hälso- och sjukvård 6" xr:uid="{853D25D6-C9A1-4BD4-BAFC-40623FC6871D}"/>
    <hyperlink ref="A14" location="'Hälso- och sjukvård 7'!A1" display="Hälso- och sjukvård 7" xr:uid="{FEEB4C9B-063D-465E-8DB9-3EAA506B5379}"/>
    <hyperlink ref="A15" location="'Hälso- och sjukvård 8'!A1" display="Hälso- och sjukvård 8" xr:uid="{F41A93CD-E0F0-4C7C-8680-2B73E20517A3}"/>
    <hyperlink ref="A16" location="'Hälso- och sjukvård 9'!A1" display="Hälso- och sjukvård 9" xr:uid="{123CCB86-FF50-4566-9EA1-3CD286553103}"/>
  </hyperlinks>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Blad29">
    <tabColor theme="6"/>
  </sheetPr>
  <dimension ref="A1:X34"/>
  <sheetViews>
    <sheetView showGridLines="0" showRowColHeaders="0" workbookViewId="0"/>
  </sheetViews>
  <sheetFormatPr defaultRowHeight="15" x14ac:dyDescent="0.25"/>
  <cols>
    <col min="1" max="1" width="59.5703125" customWidth="1"/>
    <col min="3" max="3" width="41" customWidth="1"/>
    <col min="4" max="17" width="6.42578125" bestFit="1" customWidth="1"/>
    <col min="18" max="18" width="6.28515625" bestFit="1" customWidth="1"/>
  </cols>
  <sheetData>
    <row r="1" spans="1:24" ht="35.25" x14ac:dyDescent="0.5">
      <c r="A1" s="3" t="s">
        <v>6</v>
      </c>
    </row>
    <row r="2" spans="1:24" x14ac:dyDescent="0.25">
      <c r="A2" s="239"/>
      <c r="C2" s="5" t="s">
        <v>84</v>
      </c>
    </row>
    <row r="3" spans="1:24" x14ac:dyDescent="0.25">
      <c r="A3" s="239"/>
    </row>
    <row r="4" spans="1:24" ht="15.75" thickBot="1" x14ac:dyDescent="0.3">
      <c r="A4" s="17" t="s">
        <v>14</v>
      </c>
      <c r="C4" s="305"/>
      <c r="D4" s="305" t="s">
        <v>76</v>
      </c>
      <c r="E4" s="305" t="s">
        <v>77</v>
      </c>
      <c r="F4" s="305" t="s">
        <v>78</v>
      </c>
      <c r="G4" s="305" t="s">
        <v>79</v>
      </c>
      <c r="H4" s="305" t="s">
        <v>80</v>
      </c>
      <c r="I4" s="305" t="s">
        <v>81</v>
      </c>
      <c r="J4" s="305" t="s">
        <v>82</v>
      </c>
      <c r="K4" s="305" t="s">
        <v>83</v>
      </c>
      <c r="L4" s="305" t="s">
        <v>61</v>
      </c>
      <c r="M4" s="305" t="s">
        <v>62</v>
      </c>
      <c r="N4" s="305" t="s">
        <v>63</v>
      </c>
      <c r="O4" s="305" t="s">
        <v>64</v>
      </c>
      <c r="P4" s="305" t="s">
        <v>65</v>
      </c>
      <c r="Q4" s="305" t="s">
        <v>66</v>
      </c>
      <c r="R4" s="307">
        <v>2020</v>
      </c>
    </row>
    <row r="5" spans="1:24" x14ac:dyDescent="0.25">
      <c r="A5" s="18" t="s">
        <v>0</v>
      </c>
      <c r="C5" s="369" t="s">
        <v>86</v>
      </c>
      <c r="D5" s="46">
        <v>25343</v>
      </c>
      <c r="E5" s="46">
        <v>25280</v>
      </c>
      <c r="F5" s="46">
        <v>24922</v>
      </c>
      <c r="G5" s="46">
        <v>24542</v>
      </c>
      <c r="H5" s="46">
        <v>24350</v>
      </c>
      <c r="I5" s="46">
        <v>24162.9</v>
      </c>
      <c r="J5" s="46">
        <v>23604.251728522198</v>
      </c>
      <c r="K5" s="46">
        <v>23130.272820844064</v>
      </c>
      <c r="L5" s="46">
        <v>22908.630934622379</v>
      </c>
      <c r="M5" s="46">
        <v>22224.6219504361</v>
      </c>
      <c r="N5" s="46">
        <v>21323.121780820115</v>
      </c>
      <c r="O5" s="46">
        <v>20534.089315068479</v>
      </c>
      <c r="P5" s="46">
        <v>19960.047938626158</v>
      </c>
      <c r="Q5" s="46">
        <v>19572.338704076919</v>
      </c>
      <c r="R5" s="46">
        <v>19453.130922685537</v>
      </c>
    </row>
    <row r="6" spans="1:24" x14ac:dyDescent="0.25">
      <c r="A6" s="18" t="s">
        <v>2</v>
      </c>
      <c r="C6" s="118" t="s">
        <v>87</v>
      </c>
      <c r="D6" s="211"/>
      <c r="E6" s="211"/>
      <c r="F6" s="211"/>
      <c r="G6" s="211"/>
      <c r="H6" s="211"/>
      <c r="I6" s="211"/>
      <c r="J6" s="211"/>
      <c r="K6" s="211"/>
      <c r="L6" s="211"/>
      <c r="M6" s="211"/>
      <c r="N6" s="211"/>
      <c r="O6" s="211"/>
      <c r="P6" s="211"/>
      <c r="Q6" s="211"/>
      <c r="R6" s="29"/>
      <c r="W6" s="1"/>
      <c r="X6" s="1"/>
    </row>
    <row r="7" spans="1:24" x14ac:dyDescent="0.25">
      <c r="A7" s="18" t="s">
        <v>4</v>
      </c>
      <c r="C7" s="306" t="s">
        <v>8</v>
      </c>
      <c r="D7" s="45">
        <v>97</v>
      </c>
      <c r="E7" s="45">
        <v>96</v>
      </c>
      <c r="F7" s="45">
        <v>97</v>
      </c>
      <c r="G7" s="45">
        <v>88</v>
      </c>
      <c r="H7" s="45">
        <v>85</v>
      </c>
      <c r="I7" s="45">
        <v>85</v>
      </c>
      <c r="J7" s="45">
        <v>74.5</v>
      </c>
      <c r="K7" s="45">
        <v>73.12</v>
      </c>
      <c r="L7" s="45">
        <v>75.260000000000005</v>
      </c>
      <c r="M7" s="45">
        <v>86.100000000000009</v>
      </c>
      <c r="N7" s="45">
        <v>89.100000000000009</v>
      </c>
      <c r="O7" s="45">
        <v>103.59</v>
      </c>
      <c r="P7" s="45">
        <v>108.60000000000001</v>
      </c>
      <c r="Q7" s="45">
        <v>101.6</v>
      </c>
      <c r="R7" s="45">
        <v>110.2</v>
      </c>
      <c r="W7" s="1"/>
      <c r="X7" s="1"/>
    </row>
    <row r="8" spans="1:24" x14ac:dyDescent="0.25">
      <c r="A8" s="53" t="s">
        <v>6</v>
      </c>
      <c r="C8" s="252" t="s">
        <v>13</v>
      </c>
      <c r="D8" s="29">
        <v>4443</v>
      </c>
      <c r="E8" s="29">
        <v>4434</v>
      </c>
      <c r="F8" s="29">
        <v>4392</v>
      </c>
      <c r="G8" s="29">
        <v>4410</v>
      </c>
      <c r="H8" s="29">
        <v>4346</v>
      </c>
      <c r="I8" s="29">
        <v>4302.7999999999993</v>
      </c>
      <c r="J8" s="29">
        <v>4249.7938806600005</v>
      </c>
      <c r="K8" s="29">
        <v>4254.9779728068288</v>
      </c>
      <c r="L8" s="29">
        <v>4229.7534062037448</v>
      </c>
      <c r="M8" s="29">
        <v>4200.0797364896998</v>
      </c>
      <c r="N8" s="29">
        <v>4150.8939726039507</v>
      </c>
      <c r="O8" s="29">
        <v>4131.2730136986302</v>
      </c>
      <c r="P8" s="29">
        <v>4066.8494520547874</v>
      </c>
      <c r="Q8" s="29">
        <v>4082.2423126131716</v>
      </c>
      <c r="R8" s="29">
        <v>3953.8484117896069</v>
      </c>
      <c r="W8" s="1"/>
      <c r="X8" s="1"/>
    </row>
    <row r="9" spans="1:24" ht="15" customHeight="1" x14ac:dyDescent="0.25">
      <c r="A9" s="18" t="s">
        <v>8</v>
      </c>
      <c r="C9" s="306" t="s">
        <v>12</v>
      </c>
      <c r="D9" s="45">
        <v>20803</v>
      </c>
      <c r="E9" s="45">
        <v>20750</v>
      </c>
      <c r="F9" s="45">
        <v>20433</v>
      </c>
      <c r="G9" s="45">
        <v>20044</v>
      </c>
      <c r="H9" s="45">
        <v>19919</v>
      </c>
      <c r="I9" s="45">
        <v>19775.099999999999</v>
      </c>
      <c r="J9" s="45">
        <v>19279.957847862195</v>
      </c>
      <c r="K9" s="45">
        <v>18802.174848037244</v>
      </c>
      <c r="L9" s="45">
        <v>18603.617528418647</v>
      </c>
      <c r="M9" s="45">
        <v>17938.442213946393</v>
      </c>
      <c r="N9" s="45">
        <v>17083.12780821617</v>
      </c>
      <c r="O9" s="45">
        <v>16299.226301369861</v>
      </c>
      <c r="P9" s="45">
        <v>15784.598486571385</v>
      </c>
      <c r="Q9" s="45">
        <v>15388.496391463763</v>
      </c>
      <c r="R9" s="45">
        <v>15389.08251089592</v>
      </c>
      <c r="W9" s="1"/>
      <c r="X9" s="1"/>
    </row>
    <row r="10" spans="1:24" x14ac:dyDescent="0.25">
      <c r="A10" s="18" t="s">
        <v>10</v>
      </c>
      <c r="C10" s="308" t="s">
        <v>88</v>
      </c>
      <c r="D10" s="29">
        <v>2100</v>
      </c>
      <c r="E10" s="29">
        <v>2038</v>
      </c>
      <c r="F10" s="29">
        <v>1989</v>
      </c>
      <c r="G10" s="29">
        <v>1699</v>
      </c>
      <c r="H10" s="29">
        <v>1603</v>
      </c>
      <c r="I10" s="29">
        <v>1539</v>
      </c>
      <c r="J10" s="29">
        <v>1408.97</v>
      </c>
      <c r="K10" s="29">
        <v>1362.9594052137816</v>
      </c>
      <c r="L10" s="29">
        <v>1339.3981228396121</v>
      </c>
      <c r="M10" s="29">
        <v>1200.5753875318951</v>
      </c>
      <c r="N10" s="29">
        <v>1165.1599999999999</v>
      </c>
      <c r="O10" s="29">
        <v>1143.5953424657532</v>
      </c>
      <c r="P10" s="29">
        <v>1089.1049315068517</v>
      </c>
      <c r="Q10" s="29">
        <v>1079.9435717942804</v>
      </c>
      <c r="R10" s="29">
        <v>1008.5812671942497</v>
      </c>
      <c r="W10" s="1"/>
      <c r="X10" s="1"/>
    </row>
    <row r="11" spans="1:24" x14ac:dyDescent="0.25">
      <c r="A11" s="18" t="s">
        <v>12</v>
      </c>
      <c r="C11" s="310" t="s">
        <v>90</v>
      </c>
      <c r="D11" s="45">
        <v>7696</v>
      </c>
      <c r="E11" s="45">
        <v>7663</v>
      </c>
      <c r="F11" s="45">
        <v>7548</v>
      </c>
      <c r="G11" s="45">
        <v>7661</v>
      </c>
      <c r="H11" s="45">
        <v>7506</v>
      </c>
      <c r="I11" s="45">
        <v>7369.7</v>
      </c>
      <c r="J11" s="45">
        <v>7058.5880772601977</v>
      </c>
      <c r="K11" s="45">
        <v>6962.5795557765723</v>
      </c>
      <c r="L11" s="45">
        <v>6912.1406922732367</v>
      </c>
      <c r="M11" s="45">
        <v>6723.8663092935931</v>
      </c>
      <c r="N11" s="45">
        <v>6426.7394520566022</v>
      </c>
      <c r="O11" s="45">
        <v>6143.5287671232845</v>
      </c>
      <c r="P11" s="45">
        <v>5932.3421920679693</v>
      </c>
      <c r="Q11" s="45">
        <v>5725.3527146758515</v>
      </c>
      <c r="R11" s="45">
        <v>5605.4003035127271</v>
      </c>
      <c r="W11" s="1"/>
      <c r="X11" s="1"/>
    </row>
    <row r="12" spans="1:24" x14ac:dyDescent="0.25">
      <c r="A12" s="18" t="s">
        <v>13</v>
      </c>
      <c r="C12" s="308" t="s">
        <v>89</v>
      </c>
      <c r="D12" s="29">
        <v>9589</v>
      </c>
      <c r="E12" s="29">
        <v>9656</v>
      </c>
      <c r="F12" s="29">
        <v>9578</v>
      </c>
      <c r="G12" s="29">
        <v>9443</v>
      </c>
      <c r="H12" s="29">
        <v>9622</v>
      </c>
      <c r="I12" s="29">
        <v>9653.4</v>
      </c>
      <c r="J12" s="29">
        <v>9536.999770602004</v>
      </c>
      <c r="K12" s="29">
        <v>9477.1610150497054</v>
      </c>
      <c r="L12" s="29">
        <v>9241.0927979515018</v>
      </c>
      <c r="M12" s="29">
        <v>8859.5083866090117</v>
      </c>
      <c r="N12" s="29">
        <v>8458.0763013651776</v>
      </c>
      <c r="O12" s="29">
        <v>8254.2665753424681</v>
      </c>
      <c r="P12" s="29">
        <v>8133.8556648470758</v>
      </c>
      <c r="Q12" s="29">
        <v>7885.857605686364</v>
      </c>
      <c r="R12" s="29">
        <v>8101.4167254596177</v>
      </c>
      <c r="W12" s="1"/>
      <c r="X12" s="1"/>
    </row>
    <row r="13" spans="1:24" x14ac:dyDescent="0.25">
      <c r="A13" s="18" t="s">
        <v>1</v>
      </c>
      <c r="C13" s="310" t="s">
        <v>91</v>
      </c>
      <c r="D13" s="45">
        <v>1418</v>
      </c>
      <c r="E13" s="45">
        <v>1393</v>
      </c>
      <c r="F13" s="45">
        <v>1318</v>
      </c>
      <c r="G13" s="45">
        <v>1241</v>
      </c>
      <c r="H13" s="45">
        <v>1188</v>
      </c>
      <c r="I13" s="45">
        <v>1213</v>
      </c>
      <c r="J13" s="45">
        <v>1275.4000000000001</v>
      </c>
      <c r="K13" s="45">
        <v>999.47487199718239</v>
      </c>
      <c r="L13" s="45">
        <v>1110.9859153543</v>
      </c>
      <c r="M13" s="45">
        <v>1154.4921305119001</v>
      </c>
      <c r="N13" s="45">
        <v>1033.1520547944001</v>
      </c>
      <c r="O13" s="45">
        <v>757.83561643835617</v>
      </c>
      <c r="P13" s="45">
        <v>629.29569814948377</v>
      </c>
      <c r="Q13" s="45">
        <v>697.34249930726037</v>
      </c>
      <c r="R13" s="45">
        <v>673.6842147293421</v>
      </c>
      <c r="W13" s="1"/>
      <c r="X13" s="1"/>
    </row>
    <row r="14" spans="1:24" x14ac:dyDescent="0.25">
      <c r="A14" s="18" t="s">
        <v>3</v>
      </c>
      <c r="C14" s="309" t="s">
        <v>92</v>
      </c>
      <c r="D14" s="211">
        <v>877</v>
      </c>
      <c r="E14" s="211">
        <v>916</v>
      </c>
      <c r="F14" s="211">
        <v>940</v>
      </c>
      <c r="G14" s="211">
        <v>1151</v>
      </c>
      <c r="H14" s="211">
        <v>1216</v>
      </c>
      <c r="I14" s="211">
        <v>1354</v>
      </c>
      <c r="J14" s="211">
        <v>1685.5</v>
      </c>
      <c r="K14" s="211">
        <v>1763.7085608301845</v>
      </c>
      <c r="L14" s="211">
        <v>1698.989041095937</v>
      </c>
      <c r="M14" s="211">
        <v>1679.72111764274</v>
      </c>
      <c r="N14" s="211">
        <v>1885.9657534241801</v>
      </c>
      <c r="O14" s="211">
        <v>1712.6054794520549</v>
      </c>
      <c r="P14" s="211">
        <v>1746.7986301369863</v>
      </c>
      <c r="Q14" s="211">
        <v>1707.6020547945204</v>
      </c>
      <c r="R14" s="211">
        <v>1763.7776712328766</v>
      </c>
      <c r="W14" s="1"/>
      <c r="X14" s="1"/>
    </row>
    <row r="15" spans="1:24" x14ac:dyDescent="0.25">
      <c r="A15" s="18" t="s">
        <v>5</v>
      </c>
      <c r="C15" s="311" t="s">
        <v>93</v>
      </c>
      <c r="D15" s="311">
        <v>26220</v>
      </c>
      <c r="E15" s="311">
        <v>26196</v>
      </c>
      <c r="F15" s="311">
        <v>25862</v>
      </c>
      <c r="G15" s="311">
        <v>25693</v>
      </c>
      <c r="H15" s="311">
        <v>25566</v>
      </c>
      <c r="I15" s="311">
        <v>25516.9</v>
      </c>
      <c r="J15" s="311">
        <v>25289.751728522198</v>
      </c>
      <c r="K15" s="311">
        <v>24893.981381674246</v>
      </c>
      <c r="L15" s="311">
        <v>24607.619975718313</v>
      </c>
      <c r="M15" s="311">
        <v>23904.343068078844</v>
      </c>
      <c r="N15" s="311">
        <v>23209.087534244296</v>
      </c>
      <c r="O15" s="311">
        <v>22246.694794520536</v>
      </c>
      <c r="P15" s="311">
        <v>21706.84656876314</v>
      </c>
      <c r="Q15" s="311">
        <v>21279.940758871438</v>
      </c>
      <c r="R15" s="46">
        <v>21216.908593918411</v>
      </c>
      <c r="W15" s="1"/>
      <c r="X15" s="1"/>
    </row>
    <row r="16" spans="1:24" x14ac:dyDescent="0.25">
      <c r="A16" s="18" t="s">
        <v>7</v>
      </c>
      <c r="C16" s="312" t="s">
        <v>85</v>
      </c>
      <c r="D16" s="313">
        <v>2.8771272444088871</v>
      </c>
      <c r="E16" s="313">
        <v>2.8526852059261714</v>
      </c>
      <c r="F16" s="313">
        <v>2.7939747721212265</v>
      </c>
      <c r="G16" s="313">
        <v>2.7506556801741029</v>
      </c>
      <c r="H16" s="313">
        <v>2.7152896744435013</v>
      </c>
      <c r="I16" s="313">
        <v>2.6908457421314571</v>
      </c>
      <c r="J16" s="313">
        <v>2.6465084664010154</v>
      </c>
      <c r="K16" s="313">
        <v>2.5810609026393991</v>
      </c>
      <c r="L16" s="313">
        <v>2.5245433223390665</v>
      </c>
      <c r="M16" s="313">
        <v>2.4265863177455529</v>
      </c>
      <c r="N16" s="313">
        <v>2.3220342434222161</v>
      </c>
      <c r="O16" s="313">
        <v>2.1982374329112422</v>
      </c>
      <c r="P16" s="313">
        <v>2.121843013470738</v>
      </c>
      <c r="Q16" s="313">
        <v>2.0604945412594784</v>
      </c>
      <c r="R16" s="313">
        <v>2.0441570062242582</v>
      </c>
      <c r="W16" s="1"/>
      <c r="X16" s="1"/>
    </row>
    <row r="17" spans="1:24" x14ac:dyDescent="0.25">
      <c r="A17" s="18" t="s">
        <v>9</v>
      </c>
      <c r="C17" s="45" t="s">
        <v>94</v>
      </c>
      <c r="D17" s="45">
        <v>323</v>
      </c>
      <c r="E17" s="45">
        <v>279</v>
      </c>
      <c r="F17" s="45">
        <v>314</v>
      </c>
      <c r="G17" s="45">
        <v>438</v>
      </c>
      <c r="H17" s="45">
        <v>305</v>
      </c>
      <c r="I17" s="45">
        <v>288</v>
      </c>
      <c r="J17" s="45">
        <v>319.5</v>
      </c>
      <c r="K17" s="45">
        <v>385.9</v>
      </c>
      <c r="L17" s="45">
        <v>283</v>
      </c>
      <c r="M17" s="45">
        <v>265.2</v>
      </c>
      <c r="N17" s="45">
        <v>163</v>
      </c>
      <c r="O17" s="45">
        <v>238</v>
      </c>
      <c r="P17" s="45">
        <v>242.7</v>
      </c>
      <c r="Q17" s="45">
        <v>216.5</v>
      </c>
      <c r="R17" s="45">
        <v>212.6</v>
      </c>
      <c r="W17" s="1"/>
      <c r="X17" s="1"/>
    </row>
    <row r="18" spans="1:24" x14ac:dyDescent="0.25">
      <c r="A18" s="361"/>
      <c r="C18" s="29" t="s">
        <v>397</v>
      </c>
      <c r="D18" s="29">
        <v>1503</v>
      </c>
      <c r="E18" s="29">
        <v>1522</v>
      </c>
      <c r="F18" s="29">
        <v>1596</v>
      </c>
      <c r="G18" s="29">
        <v>1722</v>
      </c>
      <c r="H18" s="29">
        <v>1697</v>
      </c>
      <c r="I18" s="29">
        <v>1687</v>
      </c>
      <c r="J18" s="29">
        <v>1309</v>
      </c>
      <c r="K18" s="29">
        <v>1038.7</v>
      </c>
      <c r="L18" s="29">
        <v>904.2</v>
      </c>
      <c r="M18" s="29">
        <v>917.2700000000001</v>
      </c>
      <c r="N18" s="29">
        <v>851.54615384600004</v>
      </c>
      <c r="O18" s="29">
        <v>851.04000000000008</v>
      </c>
      <c r="P18" s="29">
        <v>818.87999999999909</v>
      </c>
      <c r="Q18" s="29">
        <v>816.26555454224763</v>
      </c>
      <c r="R18" s="29">
        <v>771.69858741760004</v>
      </c>
      <c r="W18" s="1"/>
      <c r="X18" s="1"/>
    </row>
    <row r="19" spans="1:24" x14ac:dyDescent="0.25">
      <c r="A19" s="361"/>
      <c r="C19" s="73"/>
      <c r="D19" s="73"/>
      <c r="E19" s="73"/>
      <c r="F19" s="73"/>
      <c r="G19" s="73"/>
      <c r="H19" s="73"/>
      <c r="I19" s="73"/>
      <c r="J19" s="73"/>
      <c r="K19" s="73"/>
      <c r="L19" s="73"/>
      <c r="M19" s="73"/>
      <c r="N19" s="73"/>
      <c r="O19" s="73"/>
      <c r="P19" s="73"/>
      <c r="Q19" s="73"/>
      <c r="W19" s="1"/>
      <c r="X19" s="1"/>
    </row>
    <row r="20" spans="1:24" x14ac:dyDescent="0.25">
      <c r="A20" s="361"/>
      <c r="C20" s="73" t="s">
        <v>421</v>
      </c>
      <c r="D20" s="73"/>
      <c r="E20" s="73"/>
      <c r="F20" s="73"/>
      <c r="G20" s="73"/>
      <c r="H20" s="73"/>
      <c r="I20" s="73"/>
      <c r="J20" s="73"/>
      <c r="K20" s="73"/>
      <c r="L20" s="73"/>
      <c r="M20" s="73"/>
      <c r="N20" s="73"/>
      <c r="O20" s="73"/>
      <c r="P20" s="73"/>
      <c r="Q20" s="73"/>
    </row>
    <row r="21" spans="1:24" x14ac:dyDescent="0.25">
      <c r="A21" s="361"/>
      <c r="C21" s="418" t="s">
        <v>423</v>
      </c>
      <c r="D21" s="418"/>
      <c r="E21" s="418"/>
      <c r="F21" s="418"/>
      <c r="G21" s="418"/>
      <c r="H21" s="418"/>
      <c r="I21" s="418"/>
      <c r="J21" s="418"/>
      <c r="K21" s="418"/>
      <c r="L21" s="418"/>
      <c r="M21" s="418"/>
      <c r="N21" s="418"/>
      <c r="O21" s="418"/>
      <c r="P21" s="418"/>
      <c r="Q21" s="418"/>
    </row>
    <row r="22" spans="1:24" x14ac:dyDescent="0.25">
      <c r="A22" s="361"/>
      <c r="C22" s="418"/>
      <c r="D22" s="418"/>
      <c r="E22" s="418"/>
      <c r="F22" s="418"/>
      <c r="G22" s="418"/>
      <c r="H22" s="418"/>
      <c r="I22" s="418"/>
      <c r="J22" s="418"/>
      <c r="K22" s="418"/>
      <c r="L22" s="418"/>
      <c r="M22" s="418"/>
      <c r="N22" s="418"/>
      <c r="O22" s="418"/>
      <c r="P22" s="418"/>
      <c r="Q22" s="418"/>
    </row>
    <row r="23" spans="1:24" x14ac:dyDescent="0.25">
      <c r="A23" s="361"/>
      <c r="C23" s="73"/>
      <c r="D23" s="73"/>
      <c r="E23" s="73"/>
      <c r="F23" s="73"/>
      <c r="G23" s="73"/>
      <c r="H23" s="73"/>
      <c r="I23" s="73"/>
      <c r="J23" s="73"/>
      <c r="K23" s="73"/>
      <c r="L23" s="73"/>
      <c r="M23" s="73"/>
      <c r="N23" s="73"/>
      <c r="O23" s="73"/>
      <c r="P23" s="73"/>
      <c r="Q23" s="73"/>
    </row>
    <row r="24" spans="1:24" x14ac:dyDescent="0.25">
      <c r="A24" s="361"/>
    </row>
    <row r="25" spans="1:24" x14ac:dyDescent="0.25">
      <c r="A25" s="361"/>
    </row>
    <row r="26" spans="1:24" x14ac:dyDescent="0.25">
      <c r="A26" s="361"/>
    </row>
    <row r="27" spans="1:24" x14ac:dyDescent="0.25">
      <c r="A27" s="361"/>
      <c r="C27" t="s">
        <v>457</v>
      </c>
    </row>
    <row r="28" spans="1:24" x14ac:dyDescent="0.25">
      <c r="A28" s="361"/>
    </row>
    <row r="29" spans="1:24" x14ac:dyDescent="0.25">
      <c r="A29" s="361"/>
    </row>
    <row r="30" spans="1:24" x14ac:dyDescent="0.25">
      <c r="A30" s="361"/>
    </row>
    <row r="31" spans="1:24" x14ac:dyDescent="0.25">
      <c r="A31" s="361"/>
    </row>
    <row r="32" spans="1:24" x14ac:dyDescent="0.25">
      <c r="A32" s="361"/>
    </row>
    <row r="33" spans="1:1" x14ac:dyDescent="0.25">
      <c r="A33" s="361"/>
    </row>
    <row r="34" spans="1:1" x14ac:dyDescent="0.25">
      <c r="A34" s="361"/>
    </row>
  </sheetData>
  <mergeCells count="1">
    <mergeCell ref="C21:Q22"/>
  </mergeCells>
  <hyperlinks>
    <hyperlink ref="A16" location="'Regional utveckling'!A1" display="Regional utveckling" xr:uid="{00000000-0004-0000-1400-000000000000}"/>
    <hyperlink ref="A15" location="'Läkemedel'!A1" display="Läkemedel" xr:uid="{00000000-0004-0000-1400-000001000000}"/>
    <hyperlink ref="A14" location="'Övrig hälso- och sjukvård'!A1" display="Övrig hälso- och sjukvård" xr:uid="{00000000-0004-0000-1400-000002000000}"/>
    <hyperlink ref="A13" location="'Tandvård'!A1" display="Tandvård" xr:uid="{00000000-0004-0000-1400-000003000000}"/>
    <hyperlink ref="A12" location="'Specialiserad psykiatrisk vård'!A1" display="Specialiserad psykiatrisk vård" xr:uid="{00000000-0004-0000-1400-000004000000}"/>
    <hyperlink ref="A11" location="'Specialiserad somatisk vård'!A1" display="Specialiserad somatisk vård" xr:uid="{00000000-0004-0000-1400-000005000000}"/>
    <hyperlink ref="A10" location="'Vårdcentraler'!A1" display="Vårdcentraler" xr:uid="{00000000-0004-0000-1400-000006000000}"/>
    <hyperlink ref="A9" location="'Primärvård'!A1" display="Primärvård" xr:uid="{00000000-0004-0000-1400-000007000000}"/>
    <hyperlink ref="A8" location="'Vårdplatser'!A1" display="Vårdplatser" xr:uid="{00000000-0004-0000-1400-000008000000}"/>
    <hyperlink ref="A7" location="'Hälso- och sjukvård'!A1" display="Hälso- och sjukvård" xr:uid="{00000000-0004-0000-1400-000009000000}"/>
    <hyperlink ref="A6" location="'Kostnader och intäkter'!A1" display="Kostnader för" xr:uid="{00000000-0004-0000-1400-00000A000000}"/>
    <hyperlink ref="A5" location="'Regionernas ekonomi'!A1" display="Regionernas ekonomi" xr:uid="{00000000-0004-0000-1400-00000B000000}"/>
    <hyperlink ref="A17" location="'Trafik och infrastruktur'!A1" display="Trafik och infrastruktur, samt allmän regional utveckling" xr:uid="{00000000-0004-0000-1400-00000C000000}"/>
    <hyperlink ref="A4" location="Innehåll!A1" display="Innehåll" xr:uid="{00000000-0004-0000-1400-00000D000000}"/>
  </hyperlinks>
  <pageMargins left="0.7" right="0.7" top="0.75" bottom="0.75" header="0.3" footer="0.3"/>
  <pageSetup paperSize="9" orientation="portrait" r:id="rId1"/>
  <ignoredErrors>
    <ignoredError sqref="D4:Q4" numberStoredAsText="1"/>
  </ignoredError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Blad30">
    <tabColor theme="6"/>
  </sheetPr>
  <dimension ref="A1:F36"/>
  <sheetViews>
    <sheetView showGridLines="0" showRowColHeaders="0" workbookViewId="0"/>
  </sheetViews>
  <sheetFormatPr defaultRowHeight="15" x14ac:dyDescent="0.25"/>
  <cols>
    <col min="1" max="1" width="59.5703125" style="2" customWidth="1"/>
    <col min="4" max="4" width="53.5703125" bestFit="1" customWidth="1"/>
  </cols>
  <sheetData>
    <row r="1" spans="1:6" ht="35.25" x14ac:dyDescent="0.5">
      <c r="A1" s="3" t="s">
        <v>8</v>
      </c>
    </row>
    <row r="2" spans="1:6" x14ac:dyDescent="0.25">
      <c r="A2" s="239"/>
      <c r="B2" s="7"/>
    </row>
    <row r="3" spans="1:6" x14ac:dyDescent="0.25">
      <c r="A3" s="239"/>
      <c r="B3" s="7"/>
    </row>
    <row r="4" spans="1:6" x14ac:dyDescent="0.25">
      <c r="A4" s="17" t="s">
        <v>14</v>
      </c>
      <c r="B4" s="7"/>
      <c r="C4" s="5" t="s">
        <v>392</v>
      </c>
    </row>
    <row r="5" spans="1:6" x14ac:dyDescent="0.25">
      <c r="A5" s="18" t="s">
        <v>0</v>
      </c>
      <c r="B5" s="7"/>
      <c r="C5" s="419" t="s">
        <v>424</v>
      </c>
      <c r="D5" s="419"/>
      <c r="E5" s="419"/>
      <c r="F5" s="419"/>
    </row>
    <row r="6" spans="1:6" x14ac:dyDescent="0.25">
      <c r="A6" s="18" t="s">
        <v>2</v>
      </c>
      <c r="B6" s="7"/>
      <c r="C6" s="420"/>
      <c r="D6" s="420"/>
      <c r="E6" s="420"/>
      <c r="F6" s="420"/>
    </row>
    <row r="7" spans="1:6" x14ac:dyDescent="0.25">
      <c r="A7" s="18" t="s">
        <v>4</v>
      </c>
      <c r="B7" s="7"/>
      <c r="C7" s="420"/>
      <c r="D7" s="420"/>
      <c r="E7" s="420"/>
      <c r="F7" s="420"/>
    </row>
    <row r="8" spans="1:6" x14ac:dyDescent="0.25">
      <c r="A8" s="18" t="s">
        <v>6</v>
      </c>
      <c r="B8" s="7"/>
      <c r="C8" s="420"/>
      <c r="D8" s="420"/>
      <c r="E8" s="420"/>
      <c r="F8" s="420"/>
    </row>
    <row r="9" spans="1:6" x14ac:dyDescent="0.25">
      <c r="A9" s="53" t="s">
        <v>8</v>
      </c>
      <c r="C9" s="420"/>
      <c r="D9" s="420"/>
      <c r="E9" s="420"/>
      <c r="F9" s="420"/>
    </row>
    <row r="10" spans="1:6" x14ac:dyDescent="0.25">
      <c r="A10" s="34" t="s">
        <v>95</v>
      </c>
      <c r="C10" s="420"/>
      <c r="D10" s="420"/>
      <c r="E10" s="420"/>
      <c r="F10" s="420"/>
    </row>
    <row r="11" spans="1:6" x14ac:dyDescent="0.25">
      <c r="A11" s="34" t="s">
        <v>96</v>
      </c>
      <c r="C11" s="420"/>
      <c r="D11" s="420"/>
      <c r="E11" s="420"/>
      <c r="F11" s="420"/>
    </row>
    <row r="12" spans="1:6" x14ac:dyDescent="0.25">
      <c r="A12" s="34" t="s">
        <v>97</v>
      </c>
      <c r="C12" s="420"/>
      <c r="D12" s="420"/>
      <c r="E12" s="420"/>
      <c r="F12" s="420"/>
    </row>
    <row r="13" spans="1:6" x14ac:dyDescent="0.25">
      <c r="A13" s="34" t="s">
        <v>98</v>
      </c>
      <c r="C13" s="420"/>
      <c r="D13" s="420"/>
      <c r="E13" s="420"/>
      <c r="F13" s="420"/>
    </row>
    <row r="14" spans="1:6" x14ac:dyDescent="0.25">
      <c r="A14" s="34" t="s">
        <v>99</v>
      </c>
      <c r="C14" s="420"/>
      <c r="D14" s="420"/>
      <c r="E14" s="420"/>
      <c r="F14" s="420"/>
    </row>
    <row r="15" spans="1:6" x14ac:dyDescent="0.25">
      <c r="A15" s="34" t="s">
        <v>100</v>
      </c>
      <c r="C15" s="420"/>
      <c r="D15" s="420"/>
      <c r="E15" s="420"/>
      <c r="F15" s="420"/>
    </row>
    <row r="16" spans="1:6" x14ac:dyDescent="0.25">
      <c r="A16" s="34" t="s">
        <v>101</v>
      </c>
      <c r="C16" s="420"/>
      <c r="D16" s="420"/>
      <c r="E16" s="420"/>
      <c r="F16" s="420"/>
    </row>
    <row r="17" spans="1:6" x14ac:dyDescent="0.25">
      <c r="A17" s="34" t="s">
        <v>102</v>
      </c>
      <c r="C17" s="420"/>
      <c r="D17" s="420"/>
      <c r="E17" s="420"/>
      <c r="F17" s="420"/>
    </row>
    <row r="18" spans="1:6" x14ac:dyDescent="0.25">
      <c r="A18" s="34" t="s">
        <v>103</v>
      </c>
    </row>
    <row r="19" spans="1:6" x14ac:dyDescent="0.25">
      <c r="A19" s="34" t="s">
        <v>104</v>
      </c>
    </row>
    <row r="20" spans="1:6" x14ac:dyDescent="0.25">
      <c r="A20" s="34" t="s">
        <v>105</v>
      </c>
    </row>
    <row r="21" spans="1:6" x14ac:dyDescent="0.25">
      <c r="A21" s="34" t="s">
        <v>106</v>
      </c>
    </row>
    <row r="22" spans="1:6" x14ac:dyDescent="0.25">
      <c r="A22" s="18" t="s">
        <v>10</v>
      </c>
      <c r="B22" s="7"/>
    </row>
    <row r="23" spans="1:6" x14ac:dyDescent="0.25">
      <c r="A23" s="18" t="s">
        <v>12</v>
      </c>
    </row>
    <row r="24" spans="1:6" x14ac:dyDescent="0.25">
      <c r="A24" s="18" t="s">
        <v>13</v>
      </c>
    </row>
    <row r="25" spans="1:6" x14ac:dyDescent="0.25">
      <c r="A25" s="18" t="s">
        <v>1</v>
      </c>
    </row>
    <row r="26" spans="1:6" x14ac:dyDescent="0.25">
      <c r="A26" s="18" t="s">
        <v>3</v>
      </c>
    </row>
    <row r="27" spans="1:6" x14ac:dyDescent="0.25">
      <c r="A27" s="18" t="s">
        <v>5</v>
      </c>
    </row>
    <row r="28" spans="1:6" x14ac:dyDescent="0.25">
      <c r="A28" s="18" t="s">
        <v>7</v>
      </c>
    </row>
    <row r="29" spans="1:6" x14ac:dyDescent="0.25">
      <c r="A29" s="18" t="s">
        <v>9</v>
      </c>
      <c r="B29" s="7"/>
    </row>
    <row r="30" spans="1:6" x14ac:dyDescent="0.25">
      <c r="A30" s="360" t="s">
        <v>11</v>
      </c>
      <c r="B30" s="7"/>
    </row>
    <row r="31" spans="1:6" x14ac:dyDescent="0.25">
      <c r="A31" s="361"/>
      <c r="B31" s="7"/>
    </row>
    <row r="32" spans="1:6" x14ac:dyDescent="0.25">
      <c r="A32" s="361"/>
      <c r="B32" s="7"/>
    </row>
    <row r="33" spans="1:2" x14ac:dyDescent="0.25">
      <c r="A33" s="361"/>
      <c r="B33" s="7"/>
    </row>
    <row r="34" spans="1:2" x14ac:dyDescent="0.25">
      <c r="A34" s="361"/>
      <c r="B34" s="7"/>
    </row>
    <row r="35" spans="1:2" x14ac:dyDescent="0.25">
      <c r="B35" s="7"/>
    </row>
    <row r="36" spans="1:2" x14ac:dyDescent="0.25">
      <c r="B36" s="7"/>
    </row>
  </sheetData>
  <mergeCells count="1">
    <mergeCell ref="C5:F17"/>
  </mergeCells>
  <hyperlinks>
    <hyperlink ref="A28" location="'Regional utveckling'!A1" display="Regional utveckling" xr:uid="{00000000-0004-0000-1500-000000000000}"/>
    <hyperlink ref="A27" location="'Läkemedel'!A1" display="Läkemedel" xr:uid="{00000000-0004-0000-1500-000001000000}"/>
    <hyperlink ref="A26" location="'Övrig hälso- och sjukvård'!A1" display="Övrig hälso- och sjukvård" xr:uid="{00000000-0004-0000-1500-000002000000}"/>
    <hyperlink ref="A25" location="'Tandvård'!A1" display="Tandvård" xr:uid="{00000000-0004-0000-1500-000003000000}"/>
    <hyperlink ref="A24" location="'Specialiserad psykiatrisk vård'!A1" display="Specialiserad psykiatrisk vård" xr:uid="{00000000-0004-0000-1500-000004000000}"/>
    <hyperlink ref="A23" location="'Specialiserad somatisk vård'!A1" display="Specialiserad somatisk vård" xr:uid="{00000000-0004-0000-1500-000005000000}"/>
    <hyperlink ref="A22" location="'Vårdcentraler'!A1" display="Vårdcentraler" xr:uid="{00000000-0004-0000-1500-000006000000}"/>
    <hyperlink ref="A9" location="'Primärvård'!A1" display="Primärvård" xr:uid="{00000000-0004-0000-1500-000007000000}"/>
    <hyperlink ref="A8" location="'Vårdplatser'!A1" display="Vårdplatser" xr:uid="{00000000-0004-0000-1500-000008000000}"/>
    <hyperlink ref="A7" location="'Hälso- och sjukvård'!A1" display="Hälso- och sjukvård" xr:uid="{00000000-0004-0000-1500-000009000000}"/>
    <hyperlink ref="A6" location="'Kostnader och intäkter'!A1" display="Kostnader för hälso- och sjukvård respektive regional utveckling" xr:uid="{00000000-0004-0000-1500-00000A000000}"/>
    <hyperlink ref="A5" location="'Regionernas ekonomi'!A1" display="Regionernas ekonomi" xr:uid="{00000000-0004-0000-1500-00000B000000}"/>
    <hyperlink ref="A29" location="'Trafik och infrastruktur'!A1" display="Trafik och infrastruktur, samt allmän regional utveckling" xr:uid="{00000000-0004-0000-1500-00000C000000}"/>
    <hyperlink ref="A30" location="'Utbildning och kultur'!A1" display="Utbildning och kultur" xr:uid="{00000000-0004-0000-1500-00000D000000}"/>
    <hyperlink ref="A4" location="Innehåll!A1" display="Innehåll" xr:uid="{00000000-0004-0000-1500-00000E000000}"/>
    <hyperlink ref="A10" location="'Primärvård 1'!A1" display="Primärvård 1" xr:uid="{2FD7C0DA-7C19-4D47-8BA7-D51398F9E9D1}"/>
    <hyperlink ref="A11" location="'Primärvård 2'!A1" display="Primärvård 2" xr:uid="{85BA0311-3465-4F90-B860-385ED893DF43}"/>
    <hyperlink ref="A12" location="'Primärvård 3'!A1" display="Primärvård 3" xr:uid="{09D56F9E-283A-45AD-8216-EA499EF0D4DC}"/>
    <hyperlink ref="A13" location="'Primärvård 4'!A1" display="Primärvård 4" xr:uid="{226626C9-BDA6-4039-8AF6-796DADC16157}"/>
    <hyperlink ref="A14" location="'Allmänläkarvård'!A1" display="Allmänläkarvård" xr:uid="{36B4D42F-91CC-4B5A-86BB-D2D556F014C5}"/>
    <hyperlink ref="A15" location="'Sjuksköterskevård'!A1" display="Sjuksköterskevård" xr:uid="{B4F1390B-75FC-4BCF-AF49-2F11C6BAAFCB}"/>
    <hyperlink ref="A16" location="'Mödrahälsovård'!A1" display="Mödrahälsovård" xr:uid="{BD3BD501-0D74-43D0-ACDB-B4434391AE0B}"/>
    <hyperlink ref="A17" location="'Barnhälsovård'!A1" display="Barnhälsovård" xr:uid="{9F5E8D7F-F478-46DA-B57F-B3B5EBEBCCF5}"/>
    <hyperlink ref="A18" location="'Fysio- och arbetsterapi'!A1" display="Fysio- och arbetsterapi" xr:uid="{9CD014BC-0994-49BA-92CC-AE24D392AE70}"/>
    <hyperlink ref="A19" location="'Primärvårdsansluten hemsjukvård'!A1" display="Primärvårdsansluten hemsjukvård" xr:uid="{72935167-7DF7-48F9-A6BE-D87141E85649}"/>
    <hyperlink ref="A20" location="'Övrig primärvård'!A1" display="Övrig primärvård" xr:uid="{0C0600EB-1446-4958-90B6-66C76FA9BC65}"/>
    <hyperlink ref="A21" location="'Sluten primärvård'!A1" display="Sluten primärvård" xr:uid="{4F4DA54B-4C6D-4558-800F-36082E5CD2AE}"/>
  </hyperlinks>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Blad10">
    <tabColor theme="6"/>
  </sheetPr>
  <dimension ref="A1:G34"/>
  <sheetViews>
    <sheetView showGridLines="0" showRowColHeaders="0" workbookViewId="0"/>
  </sheetViews>
  <sheetFormatPr defaultRowHeight="15" x14ac:dyDescent="0.25"/>
  <cols>
    <col min="1" max="1" width="59.5703125" style="2" customWidth="1"/>
    <col min="3" max="3" width="42.85546875" bestFit="1" customWidth="1"/>
    <col min="4" max="4" width="15.140625" bestFit="1" customWidth="1"/>
    <col min="6" max="6" width="15.140625" bestFit="1" customWidth="1"/>
  </cols>
  <sheetData>
    <row r="1" spans="1:7" ht="35.25" x14ac:dyDescent="0.5">
      <c r="A1" s="3" t="s">
        <v>8</v>
      </c>
    </row>
    <row r="2" spans="1:7" x14ac:dyDescent="0.25">
      <c r="A2" s="239"/>
      <c r="C2" s="5" t="s">
        <v>310</v>
      </c>
    </row>
    <row r="3" spans="1:7" x14ac:dyDescent="0.25">
      <c r="A3" s="239"/>
      <c r="C3" s="93" t="s">
        <v>307</v>
      </c>
    </row>
    <row r="4" spans="1:7" x14ac:dyDescent="0.25">
      <c r="A4" s="17" t="s">
        <v>14</v>
      </c>
      <c r="C4" s="61"/>
      <c r="D4" s="61">
        <v>2019</v>
      </c>
      <c r="E4" s="61"/>
      <c r="F4" s="61">
        <v>2020</v>
      </c>
      <c r="G4" s="61"/>
    </row>
    <row r="5" spans="1:7" ht="15.75" thickBot="1" x14ac:dyDescent="0.3">
      <c r="A5" s="18" t="s">
        <v>0</v>
      </c>
      <c r="C5" s="43" t="s">
        <v>280</v>
      </c>
      <c r="D5" s="287" t="s">
        <v>300</v>
      </c>
      <c r="E5" s="287" t="s">
        <v>301</v>
      </c>
      <c r="F5" s="287" t="s">
        <v>300</v>
      </c>
      <c r="G5" s="287" t="s">
        <v>301</v>
      </c>
    </row>
    <row r="6" spans="1:7" x14ac:dyDescent="0.25">
      <c r="A6" s="18" t="s">
        <v>2</v>
      </c>
      <c r="C6" s="246" t="s">
        <v>108</v>
      </c>
      <c r="D6" s="246">
        <v>25989.843447710002</v>
      </c>
      <c r="E6" s="289">
        <f>D6/$D$14</f>
        <v>0.52286371055661962</v>
      </c>
      <c r="F6" s="246">
        <v>27493.391834849997</v>
      </c>
      <c r="G6" s="289">
        <f>F6/$F$14</f>
        <v>0.5396943576640596</v>
      </c>
    </row>
    <row r="7" spans="1:7" x14ac:dyDescent="0.25">
      <c r="A7" s="18" t="s">
        <v>4</v>
      </c>
      <c r="C7" s="45" t="s">
        <v>102</v>
      </c>
      <c r="D7" s="45">
        <v>2719.5824899834997</v>
      </c>
      <c r="E7" s="314">
        <f t="shared" ref="E7:E14" si="0">D7/$D$14</f>
        <v>5.4712564727005891E-2</v>
      </c>
      <c r="F7" s="45">
        <v>2696.5825157475006</v>
      </c>
      <c r="G7" s="314">
        <f t="shared" ref="G7:G14" si="1">F7/$F$14</f>
        <v>5.2933824151872651E-2</v>
      </c>
    </row>
    <row r="8" spans="1:7" x14ac:dyDescent="0.25">
      <c r="A8" s="18" t="s">
        <v>6</v>
      </c>
      <c r="C8" s="29" t="s">
        <v>101</v>
      </c>
      <c r="D8" s="29">
        <v>2322.9120355406303</v>
      </c>
      <c r="E8" s="30">
        <f t="shared" si="0"/>
        <v>4.6732347912869829E-2</v>
      </c>
      <c r="F8" s="29">
        <v>2359.8596719643501</v>
      </c>
      <c r="G8" s="30">
        <f t="shared" si="1"/>
        <v>4.6323966045678226E-2</v>
      </c>
    </row>
    <row r="9" spans="1:7" x14ac:dyDescent="0.25">
      <c r="A9" s="18" t="s">
        <v>8</v>
      </c>
      <c r="C9" s="45" t="s">
        <v>104</v>
      </c>
      <c r="D9" s="45">
        <v>1047.1151094845409</v>
      </c>
      <c r="E9" s="314">
        <f t="shared" si="0"/>
        <v>2.1065863387231324E-2</v>
      </c>
      <c r="F9" s="45">
        <v>1071.3036576550001</v>
      </c>
      <c r="G9" s="314">
        <f t="shared" si="1"/>
        <v>2.102965479320705E-2</v>
      </c>
    </row>
    <row r="10" spans="1:7" x14ac:dyDescent="0.25">
      <c r="A10" s="363" t="s">
        <v>95</v>
      </c>
      <c r="C10" s="29" t="s">
        <v>291</v>
      </c>
      <c r="D10" s="29">
        <v>5333.0315117706123</v>
      </c>
      <c r="E10" s="30">
        <f t="shared" si="0"/>
        <v>0.10728993617718212</v>
      </c>
      <c r="F10" s="29">
        <v>4932.6365569681529</v>
      </c>
      <c r="G10" s="30">
        <f t="shared" si="1"/>
        <v>9.6827489827164506E-2</v>
      </c>
    </row>
    <row r="11" spans="1:7" x14ac:dyDescent="0.25">
      <c r="A11" s="34" t="s">
        <v>96</v>
      </c>
      <c r="C11" s="45" t="s">
        <v>110</v>
      </c>
      <c r="D11" s="45">
        <v>7962.3627332700007</v>
      </c>
      <c r="E11" s="314">
        <f t="shared" si="0"/>
        <v>0.16018682574565979</v>
      </c>
      <c r="F11" s="45">
        <v>8367.812188079999</v>
      </c>
      <c r="G11" s="314">
        <f t="shared" si="1"/>
        <v>0.16425987200949385</v>
      </c>
    </row>
    <row r="12" spans="1:7" x14ac:dyDescent="0.25">
      <c r="A12" s="34" t="s">
        <v>97</v>
      </c>
      <c r="C12" s="29" t="s">
        <v>106</v>
      </c>
      <c r="D12" s="29">
        <v>290.73039152400003</v>
      </c>
      <c r="E12" s="30">
        <f t="shared" si="0"/>
        <v>5.8489144649777197E-3</v>
      </c>
      <c r="F12" s="29">
        <v>269.02923762299997</v>
      </c>
      <c r="G12" s="30">
        <f t="shared" si="1"/>
        <v>5.281034892455596E-3</v>
      </c>
    </row>
    <row r="13" spans="1:7" x14ac:dyDescent="0.25">
      <c r="A13" s="34" t="s">
        <v>98</v>
      </c>
      <c r="C13" s="45" t="s">
        <v>105</v>
      </c>
      <c r="D13" s="45">
        <v>4041.1487621592005</v>
      </c>
      <c r="E13" s="314">
        <f t="shared" si="0"/>
        <v>8.1299837028453753E-2</v>
      </c>
      <c r="F13" s="45">
        <v>3751.9066081409192</v>
      </c>
      <c r="G13" s="314">
        <f t="shared" si="1"/>
        <v>7.3649800616068711E-2</v>
      </c>
    </row>
    <row r="14" spans="1:7" x14ac:dyDescent="0.25">
      <c r="A14" s="34" t="s">
        <v>99</v>
      </c>
      <c r="C14" s="271" t="s">
        <v>28</v>
      </c>
      <c r="D14" s="271">
        <f>SUM(D6:D13)</f>
        <v>49706.726481442485</v>
      </c>
      <c r="E14" s="315">
        <f t="shared" si="0"/>
        <v>1</v>
      </c>
      <c r="F14" s="271">
        <f>SUM(F6:F13)</f>
        <v>50942.522271028909</v>
      </c>
      <c r="G14" s="315">
        <f t="shared" si="1"/>
        <v>1</v>
      </c>
    </row>
    <row r="15" spans="1:7" x14ac:dyDescent="0.25">
      <c r="A15" s="34" t="s">
        <v>100</v>
      </c>
    </row>
    <row r="16" spans="1:7" x14ac:dyDescent="0.25">
      <c r="A16" s="34" t="s">
        <v>101</v>
      </c>
      <c r="C16" s="93" t="s">
        <v>399</v>
      </c>
    </row>
    <row r="17" spans="1:1" x14ac:dyDescent="0.25">
      <c r="A17" s="34" t="s">
        <v>102</v>
      </c>
    </row>
    <row r="18" spans="1:1" x14ac:dyDescent="0.25">
      <c r="A18" s="34" t="s">
        <v>103</v>
      </c>
    </row>
    <row r="19" spans="1:1" x14ac:dyDescent="0.25">
      <c r="A19" s="34" t="s">
        <v>104</v>
      </c>
    </row>
    <row r="20" spans="1:1" x14ac:dyDescent="0.25">
      <c r="A20" s="34" t="s">
        <v>105</v>
      </c>
    </row>
    <row r="21" spans="1:1" x14ac:dyDescent="0.25">
      <c r="A21" s="34" t="s">
        <v>106</v>
      </c>
    </row>
    <row r="22" spans="1:1" x14ac:dyDescent="0.25">
      <c r="A22" s="18" t="s">
        <v>10</v>
      </c>
    </row>
    <row r="23" spans="1:1" x14ac:dyDescent="0.25">
      <c r="A23" s="18" t="s">
        <v>12</v>
      </c>
    </row>
    <row r="24" spans="1:1" x14ac:dyDescent="0.25">
      <c r="A24" s="18" t="s">
        <v>13</v>
      </c>
    </row>
    <row r="25" spans="1:1" x14ac:dyDescent="0.25">
      <c r="A25" s="18" t="s">
        <v>1</v>
      </c>
    </row>
    <row r="26" spans="1:1" x14ac:dyDescent="0.25">
      <c r="A26" s="18" t="s">
        <v>3</v>
      </c>
    </row>
    <row r="27" spans="1:1" x14ac:dyDescent="0.25">
      <c r="A27" s="18" t="s">
        <v>5</v>
      </c>
    </row>
    <row r="28" spans="1:1" x14ac:dyDescent="0.25">
      <c r="A28" s="18" t="s">
        <v>7</v>
      </c>
    </row>
    <row r="29" spans="1:1" x14ac:dyDescent="0.25">
      <c r="A29" s="18" t="s">
        <v>9</v>
      </c>
    </row>
    <row r="30" spans="1:1" x14ac:dyDescent="0.25">
      <c r="A30" s="360" t="s">
        <v>11</v>
      </c>
    </row>
    <row r="31" spans="1:1" x14ac:dyDescent="0.25">
      <c r="A31" s="361"/>
    </row>
    <row r="32" spans="1:1" x14ac:dyDescent="0.25">
      <c r="A32" s="361"/>
    </row>
    <row r="33" spans="1:1" x14ac:dyDescent="0.25">
      <c r="A33" s="361"/>
    </row>
    <row r="34" spans="1:1" x14ac:dyDescent="0.25">
      <c r="A34" s="361"/>
    </row>
  </sheetData>
  <hyperlinks>
    <hyperlink ref="A28" location="'Regional utveckling'!A1" display="Regional utveckling" xr:uid="{00000000-0004-0000-1600-000000000000}"/>
    <hyperlink ref="A27" location="'Läkemedel'!A1" display="Läkemedel" xr:uid="{00000000-0004-0000-1600-000001000000}"/>
    <hyperlink ref="A26" location="'Övrig hälso- och sjukvård'!A1" display="Övrig hälso- och sjukvård" xr:uid="{00000000-0004-0000-1600-000002000000}"/>
    <hyperlink ref="A25" location="'Tandvård'!A1" display="Tandvård" xr:uid="{00000000-0004-0000-1600-000003000000}"/>
    <hyperlink ref="A24" location="'Specialiserad psykiatrisk vård'!A1" display="Specialiserad psykiatrisk vård" xr:uid="{00000000-0004-0000-1600-000004000000}"/>
    <hyperlink ref="A23" location="'Specialiserad somatisk vård'!A1" display="Specialiserad somatisk vård" xr:uid="{00000000-0004-0000-1600-000005000000}"/>
    <hyperlink ref="A22" location="'Vårdcentraler'!A1" display="Vårdcentraler" xr:uid="{00000000-0004-0000-1600-000006000000}"/>
    <hyperlink ref="A9" location="'Primärvård'!A1" display="Primärvård" xr:uid="{00000000-0004-0000-1600-000007000000}"/>
    <hyperlink ref="A8" location="'Vårdplatser'!A1" display="Vårdplatser" xr:uid="{00000000-0004-0000-1600-000008000000}"/>
    <hyperlink ref="A7" location="'Hälso- och sjukvård'!A1" display="Hälso- och sjukvård" xr:uid="{00000000-0004-0000-1600-000009000000}"/>
    <hyperlink ref="A6" location="'Kostnader och intäkter'!A1" display="Kostnader för" xr:uid="{00000000-0004-0000-1600-00000A000000}"/>
    <hyperlink ref="A5" location="'Regionernas ekonomi'!A1" display="Regionernas ekonomi" xr:uid="{00000000-0004-0000-1600-00000B000000}"/>
    <hyperlink ref="A29" location="'Trafik och infrastruktur'!A1" display="Trafik och infrastruktur, samt allmän regional utveckling" xr:uid="{00000000-0004-0000-1600-00000C000000}"/>
    <hyperlink ref="A30" location="'Utbildning och kultur'!A1" display="Utbildning och kultur" xr:uid="{00000000-0004-0000-1600-00000D000000}"/>
    <hyperlink ref="A4" location="Innehåll!A1" display="Innehåll" xr:uid="{00000000-0004-0000-1600-00000E000000}"/>
    <hyperlink ref="A10" location="'Primärvård 1'!A1" display="Primärvård 1" xr:uid="{71B3A4E1-6AEE-42FC-978A-544D0A55921F}"/>
    <hyperlink ref="A11" location="'Primärvård 2'!A1" display="Primärvård 2" xr:uid="{9A098B99-0C76-42A9-B4F5-D49196147F94}"/>
    <hyperlink ref="A12" location="'Primärvård 3'!A1" display="Primärvård 3" xr:uid="{CAE16F2F-381F-4274-B55F-458A171EFD31}"/>
    <hyperlink ref="A13" location="'Primärvård 4'!A1" display="Primärvård 4" xr:uid="{23E4CC11-612F-4800-9366-DFA6038EA094}"/>
    <hyperlink ref="A14" location="'Allmänläkarvård'!A1" display="Allmänläkarvård" xr:uid="{776A3611-EB13-4BF6-8C7B-D729897BDBD5}"/>
    <hyperlink ref="A15" location="'Sjuksköterskevård'!A1" display="Sjuksköterskevård" xr:uid="{EFE159DF-1C04-465F-98A8-C21AE583D9AE}"/>
    <hyperlink ref="A16" location="'Mödrahälsovård'!A1" display="Mödrahälsovård" xr:uid="{76156C27-3960-4C10-BA71-642772924B25}"/>
    <hyperlink ref="A17" location="'Barnhälsovård'!A1" display="Barnhälsovård" xr:uid="{1D6A9231-B2B9-43A4-B7F7-88D4E99C5FA7}"/>
    <hyperlink ref="A18" location="'Fysio- och arbetsterapi'!A1" display="Fysio- och arbetsterapi" xr:uid="{7D391789-1EFD-4ED0-992F-3432C52CFBF7}"/>
    <hyperlink ref="A19" location="'Primärvårdsansluten hemsjukvård'!A1" display="Primärvårdsansluten hemsjukvård" xr:uid="{23159B23-C015-4A04-B586-6B58E73A45D3}"/>
    <hyperlink ref="A20" location="'Övrig primärvård'!A1" display="Övrig primärvård" xr:uid="{150D664C-AB62-4720-A16D-0740650F3041}"/>
    <hyperlink ref="A21" location="'Sluten primärvård'!A1" display="Sluten primärvård" xr:uid="{19184CC4-C143-4342-9462-03637827E348}"/>
  </hyperlinks>
  <pageMargins left="0.7" right="0.7" top="0.75" bottom="0.75" header="0.3" footer="0.3"/>
  <ignoredErrors>
    <ignoredError sqref="E4" numberStoredAsText="1"/>
  </ignoredErrors>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Blad11">
    <tabColor theme="6"/>
  </sheetPr>
  <dimension ref="A1:E34"/>
  <sheetViews>
    <sheetView showGridLines="0" showRowColHeaders="0" workbookViewId="0"/>
  </sheetViews>
  <sheetFormatPr defaultRowHeight="15" x14ac:dyDescent="0.25"/>
  <cols>
    <col min="1" max="1" width="59.5703125" style="2" customWidth="1"/>
    <col min="3" max="3" width="59" bestFit="1" customWidth="1"/>
  </cols>
  <sheetData>
    <row r="1" spans="1:5" ht="35.25" x14ac:dyDescent="0.5">
      <c r="A1" s="3" t="s">
        <v>8</v>
      </c>
    </row>
    <row r="2" spans="1:5" x14ac:dyDescent="0.25">
      <c r="A2" s="239"/>
      <c r="C2" s="5" t="s">
        <v>392</v>
      </c>
    </row>
    <row r="3" spans="1:5" x14ac:dyDescent="0.25">
      <c r="A3" s="239"/>
      <c r="C3" s="129"/>
      <c r="E3" s="129"/>
    </row>
    <row r="4" spans="1:5" x14ac:dyDescent="0.25">
      <c r="A4" s="17" t="s">
        <v>14</v>
      </c>
      <c r="C4" s="47" t="s">
        <v>275</v>
      </c>
      <c r="D4" s="47">
        <v>2019</v>
      </c>
      <c r="E4" s="47">
        <v>2020</v>
      </c>
    </row>
    <row r="5" spans="1:5" x14ac:dyDescent="0.25">
      <c r="A5" s="18" t="s">
        <v>0</v>
      </c>
      <c r="C5" s="85" t="s">
        <v>190</v>
      </c>
      <c r="D5" s="32">
        <v>13570.626198791615</v>
      </c>
      <c r="E5" s="32">
        <v>14161.148037021332</v>
      </c>
    </row>
    <row r="6" spans="1:5" x14ac:dyDescent="0.25">
      <c r="A6" s="18" t="s">
        <v>2</v>
      </c>
      <c r="C6" s="2" t="s">
        <v>262</v>
      </c>
      <c r="D6" s="1">
        <v>6462.4293181504872</v>
      </c>
      <c r="E6" s="1">
        <v>6141.4531646179212</v>
      </c>
    </row>
    <row r="7" spans="1:5" x14ac:dyDescent="0.25">
      <c r="A7" s="18" t="s">
        <v>4</v>
      </c>
      <c r="C7" s="85" t="s">
        <v>186</v>
      </c>
      <c r="D7" s="32">
        <v>20961.20879690515</v>
      </c>
      <c r="E7" s="32">
        <v>22543.503706529231</v>
      </c>
    </row>
    <row r="8" spans="1:5" x14ac:dyDescent="0.25">
      <c r="A8" s="18" t="s">
        <v>6</v>
      </c>
      <c r="C8" s="123" t="s">
        <v>192</v>
      </c>
      <c r="D8" s="124">
        <v>960.56688204622401</v>
      </c>
      <c r="E8" s="124">
        <v>1415.7688574483573</v>
      </c>
    </row>
    <row r="9" spans="1:5" x14ac:dyDescent="0.25">
      <c r="A9" s="18" t="s">
        <v>8</v>
      </c>
      <c r="C9" s="85" t="s">
        <v>187</v>
      </c>
      <c r="D9" s="32">
        <v>144.57969167490427</v>
      </c>
      <c r="E9" s="32">
        <v>251.17818903883222</v>
      </c>
    </row>
    <row r="10" spans="1:5" x14ac:dyDescent="0.25">
      <c r="A10" s="34" t="s">
        <v>95</v>
      </c>
      <c r="C10" s="2" t="s">
        <v>273</v>
      </c>
      <c r="D10" s="1">
        <v>5765.4629967541605</v>
      </c>
      <c r="E10" s="1">
        <v>5688.4099458802211</v>
      </c>
    </row>
    <row r="11" spans="1:5" x14ac:dyDescent="0.25">
      <c r="A11" s="363" t="s">
        <v>96</v>
      </c>
      <c r="C11" s="85" t="s">
        <v>265</v>
      </c>
      <c r="D11" s="32">
        <v>75.395150698611673</v>
      </c>
      <c r="E11" s="32">
        <v>85.827686853229679</v>
      </c>
    </row>
    <row r="12" spans="1:5" x14ac:dyDescent="0.25">
      <c r="A12" s="34" t="s">
        <v>97</v>
      </c>
      <c r="C12" s="88" t="s">
        <v>266</v>
      </c>
      <c r="D12" s="92">
        <v>55996.936287212004</v>
      </c>
      <c r="E12" s="92">
        <v>58642.331884648862</v>
      </c>
    </row>
    <row r="13" spans="1:5" x14ac:dyDescent="0.25">
      <c r="A13" s="34" t="s">
        <v>98</v>
      </c>
      <c r="C13" s="125" t="s">
        <v>274</v>
      </c>
      <c r="D13" s="126">
        <v>55036.36940516578</v>
      </c>
      <c r="E13" s="126">
        <v>57226.563027200507</v>
      </c>
    </row>
    <row r="14" spans="1:5" x14ac:dyDescent="0.25">
      <c r="A14" s="34" t="s">
        <v>99</v>
      </c>
      <c r="C14" s="89" t="s">
        <v>251</v>
      </c>
      <c r="D14" s="114">
        <v>49450.726481442493</v>
      </c>
      <c r="E14" s="114">
        <v>50669.522271028931</v>
      </c>
    </row>
    <row r="15" spans="1:5" x14ac:dyDescent="0.25">
      <c r="A15" s="34" t="s">
        <v>100</v>
      </c>
      <c r="C15" s="85" t="s">
        <v>269</v>
      </c>
      <c r="D15" s="32">
        <v>1412.19078756</v>
      </c>
      <c r="E15" s="32">
        <v>1288.78540653</v>
      </c>
    </row>
    <row r="16" spans="1:5" x14ac:dyDescent="0.25">
      <c r="A16" s="34" t="s">
        <v>101</v>
      </c>
      <c r="C16" s="2" t="s">
        <v>214</v>
      </c>
      <c r="D16" s="1">
        <v>1376.3620007520003</v>
      </c>
      <c r="E16" s="1">
        <v>1669.9910729510002</v>
      </c>
    </row>
    <row r="17" spans="1:5" x14ac:dyDescent="0.25">
      <c r="A17" s="34" t="s">
        <v>102</v>
      </c>
      <c r="C17" s="127" t="s">
        <v>215</v>
      </c>
      <c r="D17" s="25">
        <v>1000.933061446225</v>
      </c>
      <c r="E17" s="25">
        <v>1251.1023246000818</v>
      </c>
    </row>
    <row r="18" spans="1:5" x14ac:dyDescent="0.25">
      <c r="A18" s="34" t="s">
        <v>103</v>
      </c>
      <c r="C18" s="2" t="s">
        <v>216</v>
      </c>
      <c r="D18" s="1">
        <v>305.44821964279998</v>
      </c>
      <c r="E18" s="1">
        <v>317.83437857839999</v>
      </c>
    </row>
    <row r="19" spans="1:5" x14ac:dyDescent="0.25">
      <c r="A19" s="34" t="s">
        <v>104</v>
      </c>
      <c r="C19" s="85" t="s">
        <v>217</v>
      </c>
      <c r="D19" s="32">
        <v>67.876655095730001</v>
      </c>
      <c r="E19" s="32">
        <v>71.326662023590004</v>
      </c>
    </row>
    <row r="20" spans="1:5" x14ac:dyDescent="0.25">
      <c r="A20" s="34" t="s">
        <v>105</v>
      </c>
      <c r="C20" s="2" t="s">
        <v>218</v>
      </c>
      <c r="D20" s="1">
        <v>3676.2032256160001</v>
      </c>
      <c r="E20" s="1">
        <v>5105.4512657439991</v>
      </c>
    </row>
    <row r="21" spans="1:5" x14ac:dyDescent="0.25">
      <c r="A21" s="34" t="s">
        <v>106</v>
      </c>
      <c r="C21" s="85" t="s">
        <v>220</v>
      </c>
      <c r="D21" s="32">
        <v>328.14886923503002</v>
      </c>
      <c r="E21" s="32">
        <v>325.66471184482003</v>
      </c>
    </row>
    <row r="22" spans="1:5" x14ac:dyDescent="0.25">
      <c r="A22" s="18" t="s">
        <v>10</v>
      </c>
      <c r="C22" s="88" t="s">
        <v>270</v>
      </c>
      <c r="D22" s="92">
        <v>7166.2297579015594</v>
      </c>
      <c r="E22" s="92">
        <v>8779.0534976718118</v>
      </c>
    </row>
    <row r="23" spans="1:5" x14ac:dyDescent="0.25">
      <c r="A23" s="18" t="s">
        <v>12</v>
      </c>
      <c r="C23" s="125" t="s">
        <v>276</v>
      </c>
      <c r="D23" s="126">
        <v>6165.2966964553343</v>
      </c>
      <c r="E23" s="126">
        <v>7527.9511730717295</v>
      </c>
    </row>
    <row r="24" spans="1:5" x14ac:dyDescent="0.25">
      <c r="A24" s="18" t="s">
        <v>13</v>
      </c>
    </row>
    <row r="25" spans="1:5" x14ac:dyDescent="0.25">
      <c r="A25" s="18" t="s">
        <v>1</v>
      </c>
      <c r="C25" s="93" t="s">
        <v>398</v>
      </c>
    </row>
    <row r="26" spans="1:5" x14ac:dyDescent="0.25">
      <c r="A26" s="18" t="s">
        <v>3</v>
      </c>
    </row>
    <row r="27" spans="1:5" x14ac:dyDescent="0.25">
      <c r="A27" s="18" t="s">
        <v>5</v>
      </c>
    </row>
    <row r="28" spans="1:5" x14ac:dyDescent="0.25">
      <c r="A28" s="18" t="s">
        <v>7</v>
      </c>
    </row>
    <row r="29" spans="1:5" x14ac:dyDescent="0.25">
      <c r="A29" s="18" t="s">
        <v>9</v>
      </c>
    </row>
    <row r="30" spans="1:5" x14ac:dyDescent="0.25">
      <c r="A30" s="360" t="s">
        <v>11</v>
      </c>
    </row>
    <row r="31" spans="1:5" x14ac:dyDescent="0.25">
      <c r="A31" s="361"/>
    </row>
    <row r="32" spans="1:5" x14ac:dyDescent="0.25">
      <c r="A32" s="361"/>
    </row>
    <row r="33" spans="1:1" x14ac:dyDescent="0.25">
      <c r="A33" s="361"/>
    </row>
    <row r="34" spans="1:1" x14ac:dyDescent="0.25">
      <c r="A34" s="361"/>
    </row>
  </sheetData>
  <hyperlinks>
    <hyperlink ref="A28" location="'Regional utveckling'!A1" display="Regional utveckling" xr:uid="{00000000-0004-0000-1700-000000000000}"/>
    <hyperlink ref="A27" location="'Läkemedel'!A1" display="Läkemedel" xr:uid="{00000000-0004-0000-1700-000001000000}"/>
    <hyperlink ref="A26" location="'Övrig hälso- och sjukvård'!A1" display="Övrig hälso- och sjukvård" xr:uid="{00000000-0004-0000-1700-000002000000}"/>
    <hyperlink ref="A25" location="'Tandvård'!A1" display="Tandvård" xr:uid="{00000000-0004-0000-1700-000003000000}"/>
    <hyperlink ref="A24" location="'Specialiserad psykiatrisk vård'!A1" display="Specialiserad psykiatrisk vård" xr:uid="{00000000-0004-0000-1700-000004000000}"/>
    <hyperlink ref="A23" location="'Specialiserad somatisk vård'!A1" display="Specialiserad somatisk vård" xr:uid="{00000000-0004-0000-1700-000005000000}"/>
    <hyperlink ref="A22" location="'Vårdcentraler'!A1" display="Vårdcentraler" xr:uid="{00000000-0004-0000-1700-000006000000}"/>
    <hyperlink ref="A9" location="'Primärvård'!A1" display="Primärvård" xr:uid="{00000000-0004-0000-1700-000007000000}"/>
    <hyperlink ref="A8" location="'Vårdplatser'!A1" display="Vårdplatser" xr:uid="{00000000-0004-0000-1700-000008000000}"/>
    <hyperlink ref="A7" location="'Hälso- och sjukvård'!A1" display="Hälso- och sjukvård" xr:uid="{00000000-0004-0000-1700-000009000000}"/>
    <hyperlink ref="A6" location="'Kostnader och intäkter'!A1" display="Kostnader för" xr:uid="{00000000-0004-0000-1700-00000A000000}"/>
    <hyperlink ref="A5" location="'Regionernas ekonomi'!A1" display="Regionernas ekonomi" xr:uid="{00000000-0004-0000-1700-00000B000000}"/>
    <hyperlink ref="A29" location="'Trafik och infrastruktur'!A1" display="Trafik och infrastruktur, samt allmän regional utveckling" xr:uid="{00000000-0004-0000-1700-00000C000000}"/>
    <hyperlink ref="A30" location="'Utbildning och kultur'!A1" display="Utbildning och kultur" xr:uid="{00000000-0004-0000-1700-00000D000000}"/>
    <hyperlink ref="A4" location="Innehåll!A1" display="Innehåll" xr:uid="{00000000-0004-0000-1700-00000E000000}"/>
    <hyperlink ref="A10" location="'Primärvård 1'!A1" display="Primärvård 1" xr:uid="{6F3A953A-B8E5-40E6-A8D8-B01AE8926AEE}"/>
    <hyperlink ref="A11" location="'Primärvård 2'!A1" display="Primärvård 2" xr:uid="{62F61637-0C21-47E1-831C-8AD014E57687}"/>
    <hyperlink ref="A12" location="'Primärvård 3'!A1" display="Primärvård 3" xr:uid="{24F0D065-8B7B-4751-A5BD-342EBAFE1A96}"/>
    <hyperlink ref="A13" location="'Primärvård 4'!A1" display="Primärvård 4" xr:uid="{216A9C9F-EAFE-4D85-B419-3F9E906E323A}"/>
    <hyperlink ref="A14" location="'Allmänläkarvård'!A1" display="Allmänläkarvård" xr:uid="{88905B7C-7D0A-4C7C-AFE7-0BDDEA5AF33F}"/>
    <hyperlink ref="A15" location="'Sjuksköterskevård'!A1" display="Sjuksköterskevård" xr:uid="{C099919D-0A22-4CB6-B438-F88604A3BAFB}"/>
    <hyperlink ref="A16" location="'Mödrahälsovård'!A1" display="Mödrahälsovård" xr:uid="{68EA73B7-14BE-4BFD-BC24-83AB848678B3}"/>
    <hyperlink ref="A17" location="'Barnhälsovård'!A1" display="Barnhälsovård" xr:uid="{7B7682A1-0B43-4A80-B39C-0B6F2A95B318}"/>
    <hyperlink ref="A18" location="'Fysio- och arbetsterapi'!A1" display="Fysio- och arbetsterapi" xr:uid="{13873312-CE7D-4D14-9891-F8C78F542D7E}"/>
    <hyperlink ref="A19" location="'Primärvårdsansluten hemsjukvård'!A1" display="Primärvårdsansluten hemsjukvård" xr:uid="{91AE66CD-3991-4901-A6DE-2CCFBB53F01E}"/>
    <hyperlink ref="A20" location="'Övrig primärvård'!A1" display="Övrig primärvård" xr:uid="{5F95366B-BB95-4F49-9CE2-954C9A9AA2A0}"/>
    <hyperlink ref="A21" location="'Sluten primärvård'!A1" display="Sluten primärvård" xr:uid="{2FFFC8BB-5453-4FA9-9ACA-40831B3F62AF}"/>
  </hyperlinks>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Blad12">
    <tabColor theme="6"/>
  </sheetPr>
  <dimension ref="A1:P54"/>
  <sheetViews>
    <sheetView showGridLines="0" showRowColHeaders="0" workbookViewId="0"/>
  </sheetViews>
  <sheetFormatPr defaultRowHeight="15" x14ac:dyDescent="0.25"/>
  <cols>
    <col min="1" max="1" width="59.5703125" style="2" customWidth="1"/>
    <col min="3" max="3" width="19.42578125" bestFit="1" customWidth="1"/>
  </cols>
  <sheetData>
    <row r="1" spans="1:16" ht="35.25" x14ac:dyDescent="0.5">
      <c r="A1" s="3" t="s">
        <v>8</v>
      </c>
    </row>
    <row r="2" spans="1:16" x14ac:dyDescent="0.25">
      <c r="A2" s="239"/>
      <c r="C2" s="5" t="s">
        <v>312</v>
      </c>
    </row>
    <row r="3" spans="1:16" x14ac:dyDescent="0.25">
      <c r="A3" s="239"/>
      <c r="C3" s="93" t="s">
        <v>432</v>
      </c>
    </row>
    <row r="4" spans="1:16" x14ac:dyDescent="0.25">
      <c r="A4" s="17" t="s">
        <v>14</v>
      </c>
    </row>
    <row r="5" spans="1:16" x14ac:dyDescent="0.25">
      <c r="A5" s="18" t="s">
        <v>0</v>
      </c>
    </row>
    <row r="6" spans="1:16" x14ac:dyDescent="0.25">
      <c r="A6" s="18" t="s">
        <v>2</v>
      </c>
    </row>
    <row r="7" spans="1:16" x14ac:dyDescent="0.25">
      <c r="A7" s="18" t="s">
        <v>4</v>
      </c>
    </row>
    <row r="8" spans="1:16" x14ac:dyDescent="0.25">
      <c r="A8" s="18" t="s">
        <v>6</v>
      </c>
      <c r="C8" s="54"/>
      <c r="D8" s="54"/>
      <c r="E8" s="54"/>
      <c r="F8" s="54"/>
      <c r="G8" s="54"/>
      <c r="H8" s="54"/>
      <c r="I8" s="54"/>
      <c r="J8" s="54"/>
      <c r="K8" s="54"/>
      <c r="L8" s="54"/>
      <c r="M8" s="54"/>
      <c r="N8" s="54"/>
      <c r="O8" s="54"/>
      <c r="P8" s="54"/>
    </row>
    <row r="9" spans="1:16" x14ac:dyDescent="0.25">
      <c r="A9" s="18" t="s">
        <v>8</v>
      </c>
      <c r="C9" s="54"/>
      <c r="D9" s="54"/>
      <c r="E9" s="54"/>
      <c r="F9" s="54"/>
      <c r="G9" s="54"/>
      <c r="H9" s="54"/>
      <c r="I9" s="54"/>
      <c r="J9" s="54"/>
      <c r="K9" s="54"/>
      <c r="L9" s="54"/>
      <c r="M9" s="54"/>
      <c r="N9" s="54"/>
      <c r="O9" s="54"/>
      <c r="P9" s="54"/>
    </row>
    <row r="10" spans="1:16" x14ac:dyDescent="0.25">
      <c r="A10" s="34" t="s">
        <v>95</v>
      </c>
      <c r="C10" s="54"/>
      <c r="D10" s="54"/>
      <c r="E10" s="54"/>
      <c r="F10" s="54"/>
      <c r="G10" s="54"/>
      <c r="H10" s="54"/>
      <c r="I10" s="54"/>
      <c r="J10" s="54"/>
      <c r="K10" s="54"/>
      <c r="L10" s="54"/>
      <c r="M10" s="54"/>
      <c r="N10" s="54"/>
      <c r="O10" s="54"/>
      <c r="P10" s="54"/>
    </row>
    <row r="11" spans="1:16" x14ac:dyDescent="0.25">
      <c r="A11" s="34" t="s">
        <v>96</v>
      </c>
      <c r="C11" s="54"/>
      <c r="D11" s="54"/>
      <c r="E11" s="54"/>
      <c r="F11" s="54"/>
      <c r="G11" s="54"/>
      <c r="H11" s="54"/>
      <c r="I11" s="54"/>
      <c r="J11" s="54"/>
      <c r="K11" s="54"/>
      <c r="L11" s="54"/>
      <c r="M11" s="54"/>
      <c r="N11" s="54"/>
      <c r="O11" s="54"/>
      <c r="P11" s="54"/>
    </row>
    <row r="12" spans="1:16" x14ac:dyDescent="0.25">
      <c r="A12" s="363" t="s">
        <v>97</v>
      </c>
      <c r="C12" s="54"/>
      <c r="D12" s="54"/>
      <c r="E12" s="54"/>
      <c r="F12" s="54"/>
      <c r="G12" s="54"/>
      <c r="H12" s="54"/>
      <c r="I12" s="54"/>
      <c r="J12" s="54"/>
      <c r="K12" s="54"/>
      <c r="L12" s="54"/>
      <c r="M12" s="54"/>
      <c r="N12" s="54"/>
      <c r="O12" s="54"/>
      <c r="P12" s="54"/>
    </row>
    <row r="13" spans="1:16" x14ac:dyDescent="0.25">
      <c r="A13" s="34" t="s">
        <v>98</v>
      </c>
      <c r="C13" s="54"/>
      <c r="D13" s="54"/>
      <c r="E13" s="54"/>
      <c r="F13" s="54"/>
      <c r="G13" s="54"/>
      <c r="H13" s="54"/>
      <c r="I13" s="54"/>
      <c r="J13" s="54"/>
      <c r="K13" s="54"/>
      <c r="L13" s="54"/>
      <c r="M13" s="54"/>
      <c r="N13" s="54"/>
      <c r="O13" s="54"/>
      <c r="P13" s="54"/>
    </row>
    <row r="14" spans="1:16" x14ac:dyDescent="0.25">
      <c r="A14" s="34" t="s">
        <v>99</v>
      </c>
      <c r="C14" s="54"/>
      <c r="D14" s="54"/>
      <c r="E14" s="54"/>
      <c r="F14" s="54"/>
      <c r="G14" s="54"/>
      <c r="H14" s="54"/>
      <c r="I14" s="54"/>
      <c r="J14" s="54"/>
      <c r="K14" s="54"/>
      <c r="L14" s="54"/>
      <c r="M14" s="54"/>
      <c r="N14" s="54"/>
      <c r="O14" s="54"/>
      <c r="P14" s="54"/>
    </row>
    <row r="15" spans="1:16" x14ac:dyDescent="0.25">
      <c r="A15" s="34" t="s">
        <v>100</v>
      </c>
      <c r="C15" s="54"/>
      <c r="D15" s="54"/>
      <c r="E15" s="54"/>
      <c r="F15" s="54"/>
      <c r="G15" s="54"/>
      <c r="H15" s="54"/>
      <c r="I15" s="54"/>
      <c r="J15" s="54"/>
      <c r="K15" s="54"/>
      <c r="L15" s="54"/>
      <c r="M15" s="54"/>
      <c r="N15" s="54"/>
      <c r="O15" s="54"/>
      <c r="P15" s="54"/>
    </row>
    <row r="16" spans="1:16" x14ac:dyDescent="0.25">
      <c r="A16" s="34" t="s">
        <v>101</v>
      </c>
      <c r="C16" s="54"/>
      <c r="D16" s="54"/>
      <c r="E16" s="54"/>
      <c r="F16" s="54"/>
      <c r="G16" s="54"/>
      <c r="H16" s="54"/>
      <c r="I16" s="54"/>
      <c r="J16" s="54"/>
      <c r="K16" s="54"/>
      <c r="L16" s="54"/>
      <c r="M16" s="54"/>
      <c r="N16" s="54"/>
      <c r="O16" s="54"/>
      <c r="P16" s="54"/>
    </row>
    <row r="17" spans="1:16" x14ac:dyDescent="0.25">
      <c r="A17" s="34" t="s">
        <v>102</v>
      </c>
      <c r="C17" s="54"/>
      <c r="D17" s="54"/>
      <c r="E17" s="54"/>
      <c r="F17" s="54"/>
      <c r="G17" s="54"/>
      <c r="H17" s="54"/>
      <c r="I17" s="54"/>
      <c r="J17" s="54"/>
      <c r="K17" s="54"/>
      <c r="L17" s="54"/>
      <c r="M17" s="54"/>
      <c r="N17" s="54"/>
      <c r="O17" s="54"/>
      <c r="P17" s="54"/>
    </row>
    <row r="18" spans="1:16" x14ac:dyDescent="0.25">
      <c r="A18" s="34" t="s">
        <v>103</v>
      </c>
      <c r="C18" s="54"/>
      <c r="D18" s="54"/>
      <c r="E18" s="54"/>
      <c r="F18" s="54"/>
      <c r="G18" s="54"/>
      <c r="H18" s="54"/>
      <c r="I18" s="54"/>
      <c r="J18" s="54"/>
      <c r="K18" s="54"/>
      <c r="L18" s="54"/>
      <c r="M18" s="54"/>
      <c r="N18" s="54"/>
      <c r="O18" s="54"/>
      <c r="P18" s="54"/>
    </row>
    <row r="19" spans="1:16" x14ac:dyDescent="0.25">
      <c r="A19" s="34" t="s">
        <v>104</v>
      </c>
      <c r="C19" s="54"/>
      <c r="D19" s="54"/>
      <c r="E19" s="54"/>
      <c r="F19" s="54"/>
      <c r="G19" s="54"/>
      <c r="H19" s="54"/>
      <c r="I19" s="54"/>
      <c r="J19" s="54"/>
      <c r="K19" s="54"/>
      <c r="L19" s="54"/>
      <c r="M19" s="54"/>
      <c r="N19" s="54"/>
      <c r="O19" s="54"/>
      <c r="P19" s="54"/>
    </row>
    <row r="20" spans="1:16" x14ac:dyDescent="0.25">
      <c r="A20" s="34" t="s">
        <v>105</v>
      </c>
    </row>
    <row r="21" spans="1:16" x14ac:dyDescent="0.25">
      <c r="A21" s="34" t="s">
        <v>106</v>
      </c>
    </row>
    <row r="22" spans="1:16" x14ac:dyDescent="0.25">
      <c r="A22" s="18" t="s">
        <v>10</v>
      </c>
    </row>
    <row r="23" spans="1:16" x14ac:dyDescent="0.25">
      <c r="A23" s="18" t="s">
        <v>12</v>
      </c>
    </row>
    <row r="24" spans="1:16" x14ac:dyDescent="0.25">
      <c r="A24" s="18" t="s">
        <v>13</v>
      </c>
      <c r="F24" s="141"/>
    </row>
    <row r="25" spans="1:16" x14ac:dyDescent="0.25">
      <c r="A25" s="18" t="s">
        <v>1</v>
      </c>
      <c r="C25" s="47" t="s">
        <v>59</v>
      </c>
      <c r="D25" s="89" t="s">
        <v>66</v>
      </c>
      <c r="E25" s="89" t="s">
        <v>455</v>
      </c>
      <c r="F25" s="141" t="s">
        <v>458</v>
      </c>
    </row>
    <row r="26" spans="1:16" x14ac:dyDescent="0.25">
      <c r="A26" s="18" t="s">
        <v>3</v>
      </c>
      <c r="C26" s="10" t="s">
        <v>49</v>
      </c>
      <c r="D26" s="207">
        <v>5086.0698478512086</v>
      </c>
      <c r="E26" s="207">
        <v>5130.7183673619029</v>
      </c>
      <c r="F26" s="141">
        <f t="shared" ref="F26:F47" si="0">$E$47</f>
        <v>4908.0907972101122</v>
      </c>
    </row>
    <row r="27" spans="1:16" x14ac:dyDescent="0.25">
      <c r="A27" s="18" t="s">
        <v>5</v>
      </c>
      <c r="C27" t="s">
        <v>51</v>
      </c>
      <c r="D27" s="137">
        <v>4203.662633270179</v>
      </c>
      <c r="E27" s="137">
        <v>4920.2613840584563</v>
      </c>
      <c r="F27" s="141">
        <f t="shared" si="0"/>
        <v>4908.0907972101122</v>
      </c>
    </row>
    <row r="28" spans="1:16" x14ac:dyDescent="0.25">
      <c r="A28" s="18" t="s">
        <v>7</v>
      </c>
      <c r="C28" s="10" t="s">
        <v>50</v>
      </c>
      <c r="D28" s="207">
        <v>5310.2103918800831</v>
      </c>
      <c r="E28" s="207">
        <v>4679.3430883664378</v>
      </c>
      <c r="F28" s="141">
        <f t="shared" si="0"/>
        <v>4908.0907972101122</v>
      </c>
    </row>
    <row r="29" spans="1:16" x14ac:dyDescent="0.25">
      <c r="A29" s="18" t="s">
        <v>9</v>
      </c>
      <c r="C29" t="s">
        <v>58</v>
      </c>
      <c r="D29" s="137">
        <v>4327.8660350594537</v>
      </c>
      <c r="E29" s="137">
        <v>4494.6249450078994</v>
      </c>
      <c r="F29" s="141">
        <f t="shared" si="0"/>
        <v>4908.0907972101122</v>
      </c>
    </row>
    <row r="30" spans="1:16" x14ac:dyDescent="0.25">
      <c r="A30" s="360" t="s">
        <v>11</v>
      </c>
      <c r="C30" s="10" t="s">
        <v>44</v>
      </c>
      <c r="D30" s="207">
        <v>4530.3580702917225</v>
      </c>
      <c r="E30" s="207">
        <v>4647.9499709898346</v>
      </c>
      <c r="F30" s="141">
        <f t="shared" si="0"/>
        <v>4908.0907972101122</v>
      </c>
    </row>
    <row r="31" spans="1:16" x14ac:dyDescent="0.25">
      <c r="A31" s="361"/>
      <c r="C31" t="s">
        <v>46</v>
      </c>
      <c r="D31" s="137">
        <v>4462.2249576857976</v>
      </c>
      <c r="E31" s="137">
        <v>4296.3863880195586</v>
      </c>
      <c r="F31" s="141">
        <f t="shared" si="0"/>
        <v>4908.0907972101122</v>
      </c>
    </row>
    <row r="32" spans="1:16" x14ac:dyDescent="0.25">
      <c r="A32" s="361"/>
      <c r="C32" s="10" t="s">
        <v>45</v>
      </c>
      <c r="D32" s="207">
        <v>5048.1164899815021</v>
      </c>
      <c r="E32" s="207">
        <v>5385.9599203284424</v>
      </c>
      <c r="F32" s="141">
        <f t="shared" si="0"/>
        <v>4908.0907972101122</v>
      </c>
    </row>
    <row r="33" spans="1:14" x14ac:dyDescent="0.25">
      <c r="A33" s="361"/>
      <c r="C33" t="s">
        <v>40</v>
      </c>
      <c r="D33" s="137">
        <v>4289.1130248299432</v>
      </c>
      <c r="E33" s="137">
        <v>4540.6160601423726</v>
      </c>
      <c r="F33" s="141">
        <f t="shared" si="0"/>
        <v>4908.0907972101122</v>
      </c>
      <c r="M33" s="158"/>
      <c r="N33" s="158"/>
    </row>
    <row r="34" spans="1:14" x14ac:dyDescent="0.25">
      <c r="A34" s="361"/>
      <c r="C34" s="10" t="s">
        <v>38</v>
      </c>
      <c r="D34" s="207">
        <v>4755.460321040563</v>
      </c>
      <c r="E34" s="207">
        <v>4980.0070415451164</v>
      </c>
      <c r="F34" s="141">
        <f t="shared" si="0"/>
        <v>4908.0907972101122</v>
      </c>
      <c r="M34" s="158"/>
      <c r="N34" s="158"/>
    </row>
    <row r="35" spans="1:14" x14ac:dyDescent="0.25">
      <c r="C35" t="s">
        <v>48</v>
      </c>
      <c r="D35" s="137">
        <v>4277.7043252111689</v>
      </c>
      <c r="E35" s="137">
        <v>4410.9962463191696</v>
      </c>
      <c r="F35" s="141">
        <f t="shared" si="0"/>
        <v>4908.0907972101122</v>
      </c>
      <c r="M35" s="158"/>
      <c r="N35" s="158"/>
    </row>
    <row r="36" spans="1:14" x14ac:dyDescent="0.25">
      <c r="C36" s="10" t="s">
        <v>42</v>
      </c>
      <c r="D36" s="207">
        <v>4546.9761886517217</v>
      </c>
      <c r="E36" s="207">
        <v>4679.5290048998068</v>
      </c>
      <c r="F36" s="141">
        <f t="shared" si="0"/>
        <v>4908.0907972101122</v>
      </c>
      <c r="M36" s="158"/>
      <c r="N36" s="158"/>
    </row>
    <row r="37" spans="1:14" x14ac:dyDescent="0.25">
      <c r="C37" t="s">
        <v>56</v>
      </c>
      <c r="D37" s="137">
        <v>5108.6972999445798</v>
      </c>
      <c r="E37" s="137">
        <v>5406.1017216013743</v>
      </c>
      <c r="F37" s="141">
        <f t="shared" si="0"/>
        <v>4908.0907972101122</v>
      </c>
      <c r="M37" s="158"/>
      <c r="N37" s="158"/>
    </row>
    <row r="38" spans="1:14" x14ac:dyDescent="0.25">
      <c r="C38" s="10" t="s">
        <v>52</v>
      </c>
      <c r="D38" s="207">
        <v>4581.9258252069658</v>
      </c>
      <c r="E38" s="207">
        <v>4644.997083620553</v>
      </c>
      <c r="F38" s="141">
        <f t="shared" si="0"/>
        <v>4908.0907972101122</v>
      </c>
      <c r="M38" s="158"/>
      <c r="N38" s="158"/>
    </row>
    <row r="39" spans="1:14" x14ac:dyDescent="0.25">
      <c r="C39" t="s">
        <v>57</v>
      </c>
      <c r="D39" s="137">
        <v>4803.0708157674571</v>
      </c>
      <c r="E39" s="137">
        <v>4547.789414447574</v>
      </c>
      <c r="F39" s="141">
        <f t="shared" si="0"/>
        <v>4908.0907972101122</v>
      </c>
      <c r="M39" s="158"/>
      <c r="N39" s="158"/>
    </row>
    <row r="40" spans="1:14" x14ac:dyDescent="0.25">
      <c r="C40" s="10" t="s">
        <v>55</v>
      </c>
      <c r="D40" s="207">
        <v>4720.0420526020052</v>
      </c>
      <c r="E40" s="207">
        <v>4701.5778971714763</v>
      </c>
      <c r="F40" s="141">
        <f t="shared" si="0"/>
        <v>4908.0907972101122</v>
      </c>
      <c r="M40" s="158"/>
      <c r="N40" s="158"/>
    </row>
    <row r="41" spans="1:14" x14ac:dyDescent="0.25">
      <c r="C41" t="s">
        <v>39</v>
      </c>
      <c r="D41" s="137">
        <v>4881.1318002819771</v>
      </c>
      <c r="E41" s="137">
        <v>4614.2187738984139</v>
      </c>
      <c r="F41" s="141">
        <f t="shared" si="0"/>
        <v>4908.0907972101122</v>
      </c>
      <c r="M41" s="158"/>
      <c r="N41" s="158"/>
    </row>
    <row r="42" spans="1:14" x14ac:dyDescent="0.25">
      <c r="C42" s="10" t="s">
        <v>41</v>
      </c>
      <c r="D42" s="207">
        <v>5247.3710949189581</v>
      </c>
      <c r="E42" s="207">
        <v>5652.1345938463037</v>
      </c>
      <c r="F42" s="141">
        <f t="shared" si="0"/>
        <v>4908.0907972101122</v>
      </c>
      <c r="M42" s="158"/>
      <c r="N42" s="158"/>
    </row>
    <row r="43" spans="1:14" x14ac:dyDescent="0.25">
      <c r="C43" t="s">
        <v>54</v>
      </c>
      <c r="D43" s="137">
        <v>4536.4320737567614</v>
      </c>
      <c r="E43" s="137">
        <v>4254.2751294192694</v>
      </c>
      <c r="F43" s="141">
        <f t="shared" si="0"/>
        <v>4908.0907972101122</v>
      </c>
      <c r="M43" s="158"/>
      <c r="N43" s="158"/>
    </row>
    <row r="44" spans="1:14" x14ac:dyDescent="0.25">
      <c r="C44" s="10" t="s">
        <v>43</v>
      </c>
      <c r="D44" s="207">
        <v>5154.1532666088224</v>
      </c>
      <c r="E44" s="207">
        <v>5310.2242409468181</v>
      </c>
      <c r="F44" s="141">
        <f t="shared" si="0"/>
        <v>4908.0907972101122</v>
      </c>
      <c r="M44" s="158"/>
      <c r="N44" s="158"/>
    </row>
    <row r="45" spans="1:14" x14ac:dyDescent="0.25">
      <c r="C45" t="s">
        <v>53</v>
      </c>
      <c r="D45" s="137">
        <v>4703.4585038419646</v>
      </c>
      <c r="E45" s="137">
        <v>4573.8212014004803</v>
      </c>
      <c r="F45" s="141">
        <f t="shared" si="0"/>
        <v>4908.0907972101122</v>
      </c>
      <c r="M45" s="158"/>
      <c r="N45" s="158"/>
    </row>
    <row r="46" spans="1:14" x14ac:dyDescent="0.25">
      <c r="C46" s="10" t="s">
        <v>47</v>
      </c>
      <c r="D46" s="207">
        <v>5362.0053340157465</v>
      </c>
      <c r="E46" s="207">
        <v>5111.8927624251846</v>
      </c>
      <c r="F46" s="141">
        <f t="shared" si="0"/>
        <v>4908.0907972101122</v>
      </c>
      <c r="M46" s="158"/>
      <c r="N46" s="158"/>
    </row>
    <row r="47" spans="1:14" x14ac:dyDescent="0.25">
      <c r="C47" s="89" t="s">
        <v>60</v>
      </c>
      <c r="D47" s="139">
        <v>4813.003933584353</v>
      </c>
      <c r="E47" s="139">
        <v>4908.0907972101122</v>
      </c>
      <c r="F47" s="141">
        <f t="shared" si="0"/>
        <v>4908.0907972101122</v>
      </c>
      <c r="M47" s="158"/>
      <c r="N47" s="158"/>
    </row>
    <row r="48" spans="1:14" x14ac:dyDescent="0.25">
      <c r="M48" s="158"/>
      <c r="N48" s="158"/>
    </row>
    <row r="49" spans="13:14" x14ac:dyDescent="0.25">
      <c r="M49" s="158"/>
      <c r="N49" s="158"/>
    </row>
    <row r="50" spans="13:14" x14ac:dyDescent="0.25">
      <c r="M50" s="158"/>
      <c r="N50" s="158"/>
    </row>
    <row r="51" spans="13:14" x14ac:dyDescent="0.25">
      <c r="M51" s="158"/>
      <c r="N51" s="158"/>
    </row>
    <row r="52" spans="13:14" x14ac:dyDescent="0.25">
      <c r="M52" s="158"/>
      <c r="N52" s="158"/>
    </row>
    <row r="53" spans="13:14" x14ac:dyDescent="0.25">
      <c r="M53" s="158"/>
      <c r="N53" s="158"/>
    </row>
    <row r="54" spans="13:14" x14ac:dyDescent="0.25">
      <c r="M54" s="158"/>
      <c r="N54" s="158"/>
    </row>
  </sheetData>
  <hyperlinks>
    <hyperlink ref="A28" location="'Regional utveckling'!A1" display="Regional utveckling" xr:uid="{00000000-0004-0000-1800-000000000000}"/>
    <hyperlink ref="A27" location="'Läkemedel'!A1" display="Läkemedel" xr:uid="{00000000-0004-0000-1800-000001000000}"/>
    <hyperlink ref="A26" location="'Övrig hälso- och sjukvård'!A1" display="Övrig hälso- och sjukvård" xr:uid="{00000000-0004-0000-1800-000002000000}"/>
    <hyperlink ref="A25" location="'Tandvård'!A1" display="Tandvård" xr:uid="{00000000-0004-0000-1800-000003000000}"/>
    <hyperlink ref="A24" location="'Specialiserad psykiatrisk vård'!A1" display="Specialiserad psykiatrisk vård" xr:uid="{00000000-0004-0000-1800-000004000000}"/>
    <hyperlink ref="A23" location="'Specialiserad somatisk vård'!A1" display="Specialiserad somatisk vård" xr:uid="{00000000-0004-0000-1800-000005000000}"/>
    <hyperlink ref="A22" location="'Vårdcentraler'!A1" display="Vårdcentraler" xr:uid="{00000000-0004-0000-1800-000006000000}"/>
    <hyperlink ref="A9" location="'Primärvård'!A1" display="Primärvård" xr:uid="{00000000-0004-0000-1800-000007000000}"/>
    <hyperlink ref="A8" location="'Vårdplatser'!A1" display="Vårdplatser" xr:uid="{00000000-0004-0000-1800-000008000000}"/>
    <hyperlink ref="A7" location="'Hälso- och sjukvård'!A1" display="Hälso- och sjukvård" xr:uid="{00000000-0004-0000-1800-000009000000}"/>
    <hyperlink ref="A6" location="'Kostnader och intäkter'!A1" display="Kostnader för" xr:uid="{00000000-0004-0000-1800-00000A000000}"/>
    <hyperlink ref="A5" location="'Regionernas ekonomi'!A1" display="Regionernas ekonomi" xr:uid="{00000000-0004-0000-1800-00000B000000}"/>
    <hyperlink ref="A29" location="'Trafik och infrastruktur'!A1" display="Trafik och infrastruktur, samt allmän regional utveckling" xr:uid="{00000000-0004-0000-1800-00000C000000}"/>
    <hyperlink ref="A30" location="'Utbildning och kultur'!A1" display="Utbildning och kultur" xr:uid="{00000000-0004-0000-1800-00000D000000}"/>
    <hyperlink ref="A4" location="Innehåll!A1" display="Innehåll" xr:uid="{00000000-0004-0000-1800-00000E000000}"/>
    <hyperlink ref="A10" location="'Primärvård 1'!A1" display="Primärvård 1" xr:uid="{034CB5DA-37C2-488A-9F92-A05BD5430C55}"/>
    <hyperlink ref="A11" location="'Primärvård 2'!A1" display="Primärvård 2" xr:uid="{18D284CF-321B-4C56-948A-61C1ED9BDF43}"/>
    <hyperlink ref="A12" location="'Primärvård 3'!A1" display="Primärvård 3" xr:uid="{7EC7A33B-8B7F-47F9-A21D-3ECF09C5801F}"/>
    <hyperlink ref="A13" location="'Primärvård 4'!A1" display="Primärvård 4" xr:uid="{E106AD63-2986-4DE5-A124-C8096EA5C07D}"/>
    <hyperlink ref="A14" location="'Allmänläkarvård'!A1" display="Allmänläkarvård" xr:uid="{B4592E13-6360-4D6C-898B-5CF3F94AFB08}"/>
    <hyperlink ref="A15" location="'Sjuksköterskevård'!A1" display="Sjuksköterskevård" xr:uid="{D3CEE50D-5BB1-4059-B622-73B8E5AC0ECE}"/>
    <hyperlink ref="A16" location="'Mödrahälsovård'!A1" display="Mödrahälsovård" xr:uid="{654899E8-5329-4461-B9F5-E2088DF1A1DE}"/>
    <hyperlink ref="A17" location="'Barnhälsovård'!A1" display="Barnhälsovård" xr:uid="{E25C1663-C464-4847-8171-A30C2481BF65}"/>
    <hyperlink ref="A18" location="'Fysio- och arbetsterapi'!A1" display="Fysio- och arbetsterapi" xr:uid="{7C513785-C82C-4D81-AF0C-F1F1D53748C9}"/>
    <hyperlink ref="A19" location="'Primärvårdsansluten hemsjukvård'!A1" display="Primärvårdsansluten hemsjukvård" xr:uid="{5C88EB6F-3000-4559-9C88-2ED40606B8A4}"/>
    <hyperlink ref="A20" location="'Övrig primärvård'!A1" display="Övrig primärvård" xr:uid="{DA56BBD9-639E-40CD-95DD-A9F641F73DFD}"/>
    <hyperlink ref="A21" location="'Sluten primärvård'!A1" display="Sluten primärvård" xr:uid="{0325C163-077C-40D0-AF0C-DB60EF2E06D1}"/>
  </hyperlinks>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Blad13">
    <tabColor theme="6"/>
  </sheetPr>
  <dimension ref="A1:I34"/>
  <sheetViews>
    <sheetView showGridLines="0" showRowColHeaders="0" workbookViewId="0"/>
  </sheetViews>
  <sheetFormatPr defaultRowHeight="15" x14ac:dyDescent="0.25"/>
  <cols>
    <col min="1" max="1" width="59.5703125" style="2" customWidth="1"/>
    <col min="3" max="3" width="36.5703125" bestFit="1" customWidth="1"/>
    <col min="4" max="5" width="10.42578125" customWidth="1"/>
    <col min="6" max="6" width="11.140625" customWidth="1"/>
    <col min="7" max="7" width="13" customWidth="1"/>
    <col min="8" max="8" width="11.5703125" customWidth="1"/>
    <col min="9" max="9" width="15.85546875" customWidth="1"/>
    <col min="10" max="11" width="11.140625" customWidth="1"/>
  </cols>
  <sheetData>
    <row r="1" spans="1:9" ht="35.25" x14ac:dyDescent="0.5">
      <c r="A1" s="3" t="s">
        <v>8</v>
      </c>
    </row>
    <row r="2" spans="1:9" x14ac:dyDescent="0.25">
      <c r="A2" s="239"/>
      <c r="C2" s="5" t="s">
        <v>462</v>
      </c>
    </row>
    <row r="3" spans="1:9" x14ac:dyDescent="0.25">
      <c r="A3" s="239"/>
    </row>
    <row r="4" spans="1:9" x14ac:dyDescent="0.25">
      <c r="A4" s="17" t="s">
        <v>14</v>
      </c>
      <c r="C4" s="60"/>
      <c r="D4" s="60"/>
      <c r="E4" s="60"/>
      <c r="F4" s="77" t="s">
        <v>113</v>
      </c>
      <c r="G4" s="74"/>
      <c r="H4" s="77" t="s">
        <v>120</v>
      </c>
      <c r="I4" s="60"/>
    </row>
    <row r="5" spans="1:9" x14ac:dyDescent="0.25">
      <c r="A5" s="18" t="s">
        <v>0</v>
      </c>
      <c r="C5" s="43"/>
      <c r="D5" s="43"/>
      <c r="E5" s="421" t="s">
        <v>112</v>
      </c>
      <c r="F5" s="78"/>
      <c r="G5" s="424" t="s">
        <v>115</v>
      </c>
      <c r="H5" s="421" t="s">
        <v>118</v>
      </c>
      <c r="I5" s="421" t="s">
        <v>107</v>
      </c>
    </row>
    <row r="6" spans="1:9" x14ac:dyDescent="0.25">
      <c r="A6" s="18" t="s">
        <v>2</v>
      </c>
      <c r="C6" s="57"/>
      <c r="D6" s="57" t="s">
        <v>111</v>
      </c>
      <c r="E6" s="423"/>
      <c r="F6" s="66" t="s">
        <v>114</v>
      </c>
      <c r="G6" s="425"/>
      <c r="H6" s="422"/>
      <c r="I6" s="422"/>
    </row>
    <row r="7" spans="1:9" x14ac:dyDescent="0.25">
      <c r="A7" s="18" t="s">
        <v>4</v>
      </c>
      <c r="C7" s="63" t="s">
        <v>71</v>
      </c>
      <c r="D7" s="10"/>
      <c r="E7" s="10"/>
      <c r="F7" s="79"/>
      <c r="G7" s="80"/>
      <c r="H7" s="10"/>
      <c r="I7" s="10"/>
    </row>
    <row r="8" spans="1:9" x14ac:dyDescent="0.25">
      <c r="A8" s="18" t="s">
        <v>6</v>
      </c>
      <c r="C8" s="55" t="s">
        <v>108</v>
      </c>
      <c r="D8" s="59">
        <v>10071175</v>
      </c>
      <c r="E8" s="68">
        <v>970.31397604557924</v>
      </c>
      <c r="F8" s="26">
        <v>171422</v>
      </c>
      <c r="G8" s="81">
        <v>16.51576528078256</v>
      </c>
      <c r="H8" s="59">
        <v>6381306</v>
      </c>
      <c r="I8" s="68">
        <v>614.81112156461495</v>
      </c>
    </row>
    <row r="9" spans="1:9" x14ac:dyDescent="0.25">
      <c r="A9" s="18" t="s">
        <v>8</v>
      </c>
      <c r="C9" s="58" t="s">
        <v>102</v>
      </c>
      <c r="D9" s="32">
        <v>436113</v>
      </c>
      <c r="E9" s="69">
        <v>42.017593680495636</v>
      </c>
      <c r="F9" s="25">
        <v>617</v>
      </c>
      <c r="G9" s="82">
        <v>5.9445270608456544E-2</v>
      </c>
      <c r="H9" s="32">
        <v>14638</v>
      </c>
      <c r="I9" s="69">
        <v>1.4103077328469806</v>
      </c>
    </row>
    <row r="10" spans="1:9" x14ac:dyDescent="0.25">
      <c r="A10" s="34" t="s">
        <v>95</v>
      </c>
      <c r="C10" s="55" t="s">
        <v>109</v>
      </c>
      <c r="D10" s="59">
        <v>293</v>
      </c>
      <c r="E10" s="68">
        <v>2.8229277614712753E-2</v>
      </c>
      <c r="F10" s="26">
        <v>3</v>
      </c>
      <c r="G10" s="81">
        <v>2.8903697216429438E-4</v>
      </c>
      <c r="H10" s="59">
        <v>8</v>
      </c>
      <c r="I10" s="68">
        <v>7.7076525910478502E-4</v>
      </c>
    </row>
    <row r="11" spans="1:9" x14ac:dyDescent="0.25">
      <c r="A11" s="34" t="s">
        <v>96</v>
      </c>
      <c r="C11" s="58" t="s">
        <v>101</v>
      </c>
      <c r="D11" s="32">
        <v>99046</v>
      </c>
      <c r="E11" s="69">
        <v>9.5426519816615674</v>
      </c>
      <c r="F11" s="25">
        <v>7</v>
      </c>
      <c r="G11" s="82">
        <v>6.74419601716687E-4</v>
      </c>
      <c r="H11" s="32">
        <v>8126</v>
      </c>
      <c r="I11" s="69">
        <v>0.7829048119356854</v>
      </c>
    </row>
    <row r="12" spans="1:9" x14ac:dyDescent="0.25">
      <c r="A12" s="34" t="s">
        <v>97</v>
      </c>
      <c r="C12" s="55" t="s">
        <v>104</v>
      </c>
      <c r="D12" s="59">
        <v>189665</v>
      </c>
      <c r="E12" s="68">
        <v>18.27339910851363</v>
      </c>
      <c r="F12" s="26">
        <v>1935</v>
      </c>
      <c r="G12" s="81">
        <v>0.18642884704596988</v>
      </c>
      <c r="H12" s="59">
        <v>45602</v>
      </c>
      <c r="I12" s="68">
        <v>4.393554668212051</v>
      </c>
    </row>
    <row r="13" spans="1:9" x14ac:dyDescent="0.25">
      <c r="A13" s="363" t="s">
        <v>98</v>
      </c>
      <c r="C13" s="58" t="s">
        <v>110</v>
      </c>
      <c r="D13" s="32">
        <v>6784</v>
      </c>
      <c r="E13" s="69">
        <v>0.65360893972085776</v>
      </c>
      <c r="F13" s="25">
        <v>2</v>
      </c>
      <c r="G13" s="82">
        <v>1.9269131477619625E-4</v>
      </c>
      <c r="H13" s="32">
        <v>43</v>
      </c>
      <c r="I13" s="69">
        <v>4.1428632676882198E-3</v>
      </c>
    </row>
    <row r="14" spans="1:9" x14ac:dyDescent="0.25">
      <c r="A14" s="34" t="s">
        <v>99</v>
      </c>
      <c r="C14" s="55" t="s">
        <v>105</v>
      </c>
      <c r="D14" s="59">
        <v>86222</v>
      </c>
      <c r="E14" s="68">
        <v>8.3071152713165972</v>
      </c>
      <c r="F14" s="26">
        <v>3687</v>
      </c>
      <c r="G14" s="81">
        <v>0.35522643878991778</v>
      </c>
      <c r="H14" s="59">
        <v>36032</v>
      </c>
      <c r="I14" s="68">
        <v>3.471526727007952</v>
      </c>
    </row>
    <row r="15" spans="1:9" x14ac:dyDescent="0.25">
      <c r="A15" s="34" t="s">
        <v>100</v>
      </c>
      <c r="C15" s="64" t="s">
        <v>116</v>
      </c>
      <c r="D15" s="65">
        <v>10889298</v>
      </c>
      <c r="E15" s="70">
        <v>1049.1365743049021</v>
      </c>
      <c r="F15" s="65">
        <v>177673</v>
      </c>
      <c r="G15" s="75">
        <v>17.118021985115558</v>
      </c>
      <c r="H15" s="65">
        <v>6485755</v>
      </c>
      <c r="I15" s="70">
        <v>624.87432913314444</v>
      </c>
    </row>
    <row r="16" spans="1:9" x14ac:dyDescent="0.25">
      <c r="A16" s="34" t="s">
        <v>101</v>
      </c>
      <c r="C16" s="61" t="s">
        <v>117</v>
      </c>
      <c r="D16" s="62"/>
      <c r="E16" s="71"/>
      <c r="F16" s="83"/>
      <c r="G16" s="84"/>
      <c r="H16" s="62"/>
      <c r="I16" s="71"/>
    </row>
    <row r="17" spans="1:9" x14ac:dyDescent="0.25">
      <c r="A17" s="34" t="s">
        <v>102</v>
      </c>
      <c r="C17" s="58" t="s">
        <v>108</v>
      </c>
      <c r="D17" s="32">
        <v>313366</v>
      </c>
      <c r="E17" s="69">
        <v>30.191453273078757</v>
      </c>
      <c r="F17" s="25">
        <v>196</v>
      </c>
      <c r="G17" s="82">
        <v>1.8883748848067233E-2</v>
      </c>
      <c r="H17" s="32">
        <v>2352</v>
      </c>
      <c r="I17" s="69">
        <v>0.22660498617680683</v>
      </c>
    </row>
    <row r="18" spans="1:9" x14ac:dyDescent="0.25">
      <c r="A18" s="34" t="s">
        <v>103</v>
      </c>
      <c r="C18" s="55" t="s">
        <v>102</v>
      </c>
      <c r="D18" s="59">
        <v>1984203</v>
      </c>
      <c r="E18" s="68">
        <v>191.16934242643649</v>
      </c>
      <c r="F18" s="26">
        <v>126277</v>
      </c>
      <c r="G18" s="81">
        <v>12.166240577996867</v>
      </c>
      <c r="H18" s="59">
        <v>335830</v>
      </c>
      <c r="I18" s="68">
        <v>32.355762120644997</v>
      </c>
    </row>
    <row r="19" spans="1:9" x14ac:dyDescent="0.25">
      <c r="A19" s="34" t="s">
        <v>104</v>
      </c>
      <c r="C19" s="58" t="s">
        <v>109</v>
      </c>
      <c r="D19" s="32">
        <v>7155644</v>
      </c>
      <c r="E19" s="69">
        <v>689.41522521520005</v>
      </c>
      <c r="F19" s="25">
        <v>287331</v>
      </c>
      <c r="G19" s="82">
        <v>27.683094082979625</v>
      </c>
      <c r="H19" s="32">
        <v>866808</v>
      </c>
      <c r="I19" s="69">
        <v>83.513186589262574</v>
      </c>
    </row>
    <row r="20" spans="1:9" x14ac:dyDescent="0.25">
      <c r="A20" s="34" t="s">
        <v>105</v>
      </c>
      <c r="C20" s="55" t="s">
        <v>101</v>
      </c>
      <c r="D20" s="59">
        <v>1694158</v>
      </c>
      <c r="E20" s="68">
        <v>163.22476622930557</v>
      </c>
      <c r="F20" s="26">
        <v>1917</v>
      </c>
      <c r="G20" s="81">
        <v>0.1846946252129841</v>
      </c>
      <c r="H20" s="59">
        <v>151489</v>
      </c>
      <c r="I20" s="68">
        <v>14.595307292065597</v>
      </c>
    </row>
    <row r="21" spans="1:9" x14ac:dyDescent="0.25">
      <c r="A21" s="34" t="s">
        <v>106</v>
      </c>
      <c r="C21" s="58" t="s">
        <v>104</v>
      </c>
      <c r="D21" s="32">
        <v>3385714</v>
      </c>
      <c r="E21" s="69">
        <v>326.19884105808728</v>
      </c>
      <c r="F21" s="25">
        <v>332</v>
      </c>
      <c r="G21" s="82">
        <v>3.1986758252848579E-2</v>
      </c>
      <c r="H21" s="32">
        <v>3690</v>
      </c>
      <c r="I21" s="69">
        <v>0.35551547576208209</v>
      </c>
    </row>
    <row r="22" spans="1:9" x14ac:dyDescent="0.25">
      <c r="A22" s="18" t="s">
        <v>10</v>
      </c>
      <c r="C22" s="55" t="s">
        <v>110</v>
      </c>
      <c r="D22" s="59">
        <v>7453684</v>
      </c>
      <c r="E22" s="68">
        <v>718.13008494314874</v>
      </c>
      <c r="F22" s="26">
        <v>280738</v>
      </c>
      <c r="G22" s="81">
        <v>27.047887163819894</v>
      </c>
      <c r="H22" s="59">
        <v>8424870</v>
      </c>
      <c r="I22" s="68">
        <v>811.6996385592663</v>
      </c>
    </row>
    <row r="23" spans="1:9" x14ac:dyDescent="0.25">
      <c r="A23" s="18" t="s">
        <v>12</v>
      </c>
      <c r="C23" s="58" t="s">
        <v>105</v>
      </c>
      <c r="D23" s="32">
        <v>2841107</v>
      </c>
      <c r="E23" s="69">
        <v>273.72832162492733</v>
      </c>
      <c r="F23" s="25">
        <v>38468</v>
      </c>
      <c r="G23" s="82">
        <v>3.7062247484053592</v>
      </c>
      <c r="H23" s="32">
        <v>2491577</v>
      </c>
      <c r="I23" s="69">
        <v>240.05262399806537</v>
      </c>
    </row>
    <row r="24" spans="1:9" x14ac:dyDescent="0.25">
      <c r="A24" s="18" t="s">
        <v>13</v>
      </c>
      <c r="C24" s="66" t="s">
        <v>116</v>
      </c>
      <c r="D24" s="67">
        <v>24827876</v>
      </c>
      <c r="E24" s="72">
        <v>2392.0580347701839</v>
      </c>
      <c r="F24" s="67">
        <v>735259</v>
      </c>
      <c r="G24" s="76">
        <v>70.839011705515645</v>
      </c>
      <c r="H24" s="67">
        <v>12276616</v>
      </c>
      <c r="I24" s="72">
        <v>1182.7986390212436</v>
      </c>
    </row>
    <row r="25" spans="1:9" x14ac:dyDescent="0.25">
      <c r="A25" s="18" t="s">
        <v>1</v>
      </c>
      <c r="C25" s="73" t="s">
        <v>119</v>
      </c>
    </row>
    <row r="26" spans="1:9" x14ac:dyDescent="0.25">
      <c r="A26" s="18" t="s">
        <v>3</v>
      </c>
      <c r="C26" s="73" t="s">
        <v>425</v>
      </c>
    </row>
    <row r="27" spans="1:9" x14ac:dyDescent="0.25">
      <c r="A27" s="18" t="s">
        <v>5</v>
      </c>
    </row>
    <row r="28" spans="1:9" x14ac:dyDescent="0.25">
      <c r="A28" s="18" t="s">
        <v>7</v>
      </c>
    </row>
    <row r="29" spans="1:9" x14ac:dyDescent="0.25">
      <c r="A29" s="18" t="s">
        <v>9</v>
      </c>
    </row>
    <row r="30" spans="1:9" x14ac:dyDescent="0.25">
      <c r="A30" s="360" t="s">
        <v>11</v>
      </c>
    </row>
    <row r="31" spans="1:9" x14ac:dyDescent="0.25">
      <c r="A31" s="361"/>
    </row>
    <row r="32" spans="1:9" x14ac:dyDescent="0.25">
      <c r="A32" s="361"/>
    </row>
    <row r="33" spans="1:1" x14ac:dyDescent="0.25">
      <c r="A33" s="361"/>
    </row>
    <row r="34" spans="1:1" x14ac:dyDescent="0.25">
      <c r="A34" s="361"/>
    </row>
  </sheetData>
  <mergeCells count="4">
    <mergeCell ref="I5:I6"/>
    <mergeCell ref="H5:H6"/>
    <mergeCell ref="E5:E6"/>
    <mergeCell ref="G5:G6"/>
  </mergeCells>
  <hyperlinks>
    <hyperlink ref="A28" location="'Regional utveckling'!A1" display="Regional utveckling" xr:uid="{00000000-0004-0000-1900-000000000000}"/>
    <hyperlink ref="A27" location="'Läkemedel'!A1" display="Läkemedel" xr:uid="{00000000-0004-0000-1900-000001000000}"/>
    <hyperlink ref="A26" location="'Övrig hälso- och sjukvård'!A1" display="Övrig hälso- och sjukvård" xr:uid="{00000000-0004-0000-1900-000002000000}"/>
    <hyperlink ref="A25" location="'Tandvård'!A1" display="Tandvård" xr:uid="{00000000-0004-0000-1900-000003000000}"/>
    <hyperlink ref="A24" location="'Specialiserad psykiatrisk vård'!A1" display="Specialiserad psykiatrisk vård" xr:uid="{00000000-0004-0000-1900-000004000000}"/>
    <hyperlink ref="A23" location="'Specialiserad somatisk vård'!A1" display="Specialiserad somatisk vård" xr:uid="{00000000-0004-0000-1900-000005000000}"/>
    <hyperlink ref="A22" location="'Vårdcentraler'!A1" display="Vårdcentraler" xr:uid="{00000000-0004-0000-1900-000006000000}"/>
    <hyperlink ref="A9" location="'Primärvård'!A1" display="Primärvård" xr:uid="{00000000-0004-0000-1900-000007000000}"/>
    <hyperlink ref="A8" location="'Vårdplatser'!A1" display="Vårdplatser" xr:uid="{00000000-0004-0000-1900-000008000000}"/>
    <hyperlink ref="A7" location="'Hälso- och sjukvård'!A1" display="Hälso- och sjukvård" xr:uid="{00000000-0004-0000-1900-000009000000}"/>
    <hyperlink ref="A6" location="'Kostnader och intäkter'!A1" display="Kostnader för" xr:uid="{00000000-0004-0000-1900-00000A000000}"/>
    <hyperlink ref="A5" location="'Regionernas ekonomi'!A1" display="Regionernas ekonomi" xr:uid="{00000000-0004-0000-1900-00000B000000}"/>
    <hyperlink ref="A29" location="'Trafik och infrastruktur'!A1" display="Trafik och infrastruktur, samt allmän regional utveckling" xr:uid="{00000000-0004-0000-1900-00000C000000}"/>
    <hyperlink ref="A30" location="'Utbildning och kultur'!A1" display="Utbildning och kultur" xr:uid="{00000000-0004-0000-1900-00000D000000}"/>
    <hyperlink ref="A4" location="Innehåll!A1" display="Innehåll" xr:uid="{00000000-0004-0000-1900-00000E000000}"/>
    <hyperlink ref="A10" location="'Primärvård 1'!A1" display="Primärvård 1" xr:uid="{42E30AB5-435E-449B-B13B-C98F78EA3FB6}"/>
    <hyperlink ref="A11" location="'Primärvård 2'!A1" display="Primärvård 2" xr:uid="{268D999C-FAB4-41BA-AD5D-45136CAF7EF3}"/>
    <hyperlink ref="A12" location="'Primärvård 3'!A1" display="Primärvård 3" xr:uid="{E3A30095-1753-441E-A6AD-A4447EC9DF22}"/>
    <hyperlink ref="A13" location="'Primärvård 4'!A1" display="Primärvård 4" xr:uid="{BA06232E-B3A0-495B-BEDC-693BFB98AD3A}"/>
    <hyperlink ref="A14" location="'Allmänläkarvård'!A1" display="Allmänläkarvård" xr:uid="{F8A4F7D0-F057-49FC-8FB9-02A9A72C03F4}"/>
    <hyperlink ref="A15" location="'Sjuksköterskevård'!A1" display="Sjuksköterskevård" xr:uid="{55F19761-0927-406C-BDD4-12F0FBE8E8FD}"/>
    <hyperlink ref="A16" location="'Mödrahälsovård'!A1" display="Mödrahälsovård" xr:uid="{AF3369F3-2EC2-4A76-AEB8-8A0135929820}"/>
    <hyperlink ref="A17" location="'Barnhälsovård'!A1" display="Barnhälsovård" xr:uid="{4521B5FF-F3A6-44EB-B40C-430CE56ED8DC}"/>
    <hyperlink ref="A18" location="'Fysio- och arbetsterapi'!A1" display="Fysio- och arbetsterapi" xr:uid="{B589EE80-6193-4E11-9944-D69ED744D8AF}"/>
    <hyperlink ref="A19" location="'Primärvårdsansluten hemsjukvård'!A1" display="Primärvårdsansluten hemsjukvård" xr:uid="{71C567B6-40E2-497F-A06C-79C53FDBC0BB}"/>
    <hyperlink ref="A20" location="'Övrig primärvård'!A1" display="Övrig primärvård" xr:uid="{A7F3D42D-1F7E-4C2F-82B9-BD897CAD8621}"/>
    <hyperlink ref="A21" location="'Sluten primärvård'!A1" display="Sluten primärvård" xr:uid="{B3541943-60B6-41D4-A1F7-155C8E73E5A0}"/>
  </hyperlinks>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Blad14">
    <tabColor theme="6"/>
  </sheetPr>
  <dimension ref="A1:Y73"/>
  <sheetViews>
    <sheetView showGridLines="0" showRowColHeaders="0" zoomScaleNormal="100" workbookViewId="0"/>
  </sheetViews>
  <sheetFormatPr defaultRowHeight="15" x14ac:dyDescent="0.25"/>
  <cols>
    <col min="1" max="1" width="59.5703125" style="2" customWidth="1"/>
    <col min="3" max="3" width="50.140625" customWidth="1"/>
    <col min="4" max="4" width="17.42578125" customWidth="1"/>
    <col min="5" max="5" width="16.140625" bestFit="1" customWidth="1"/>
    <col min="6" max="6" width="23.5703125" bestFit="1" customWidth="1"/>
    <col min="7" max="7" width="24.5703125" bestFit="1" customWidth="1"/>
    <col min="8" max="13" width="23.5703125" bestFit="1" customWidth="1"/>
    <col min="14" max="14" width="40.140625" bestFit="1" customWidth="1"/>
    <col min="15" max="18" width="23.5703125" bestFit="1" customWidth="1"/>
    <col min="19" max="19" width="9.85546875" bestFit="1" customWidth="1"/>
    <col min="20" max="20" width="12" bestFit="1" customWidth="1"/>
    <col min="21" max="21" width="16.140625" bestFit="1" customWidth="1"/>
    <col min="22" max="22" width="12" bestFit="1" customWidth="1"/>
  </cols>
  <sheetData>
    <row r="1" spans="1:25" ht="35.25" x14ac:dyDescent="0.5">
      <c r="A1" s="3" t="s">
        <v>8</v>
      </c>
    </row>
    <row r="2" spans="1:25" x14ac:dyDescent="0.25">
      <c r="A2" s="239"/>
      <c r="C2" s="61" t="s">
        <v>330</v>
      </c>
      <c r="D2" s="154" t="s">
        <v>22</v>
      </c>
      <c r="E2" s="61" t="s">
        <v>329</v>
      </c>
      <c r="F2" s="119"/>
    </row>
    <row r="3" spans="1:25" ht="15.75" thickBot="1" x14ac:dyDescent="0.3">
      <c r="A3" s="239"/>
      <c r="D3" s="5" t="s">
        <v>66</v>
      </c>
      <c r="E3" s="5" t="s">
        <v>455</v>
      </c>
    </row>
    <row r="4" spans="1:25" x14ac:dyDescent="0.25">
      <c r="A4" s="17" t="s">
        <v>14</v>
      </c>
      <c r="C4" s="246" t="s">
        <v>325</v>
      </c>
      <c r="D4" s="246">
        <v>12761821</v>
      </c>
      <c r="E4" s="246">
        <v>10148073</v>
      </c>
      <c r="G4" s="391"/>
      <c r="H4" s="119"/>
      <c r="I4" s="119"/>
      <c r="J4" s="119"/>
      <c r="K4" s="119"/>
      <c r="L4" s="119"/>
      <c r="M4" s="119"/>
      <c r="N4" s="119"/>
      <c r="O4" s="119"/>
      <c r="P4" s="119"/>
      <c r="Q4" s="119"/>
      <c r="R4" s="119"/>
      <c r="S4" s="119"/>
      <c r="T4" s="119"/>
      <c r="U4" s="119"/>
      <c r="V4" s="119"/>
      <c r="W4" s="54"/>
      <c r="X4" s="54"/>
      <c r="Y4" s="54"/>
    </row>
    <row r="5" spans="1:25" x14ac:dyDescent="0.25">
      <c r="A5" s="18" t="s">
        <v>0</v>
      </c>
      <c r="C5" s="242" t="s">
        <v>114</v>
      </c>
      <c r="D5" s="242">
        <v>160873</v>
      </c>
      <c r="E5" s="242">
        <v>171618</v>
      </c>
    </row>
    <row r="6" spans="1:25" x14ac:dyDescent="0.25">
      <c r="A6" s="18" t="s">
        <v>2</v>
      </c>
      <c r="C6" s="211" t="s">
        <v>400</v>
      </c>
      <c r="D6" s="211">
        <v>12936573.600000001</v>
      </c>
      <c r="E6" s="211">
        <v>10426223.6</v>
      </c>
      <c r="G6" s="1"/>
    </row>
    <row r="7" spans="1:25" x14ac:dyDescent="0.25">
      <c r="A7" s="18" t="s">
        <v>4</v>
      </c>
      <c r="C7" s="242" t="s">
        <v>326</v>
      </c>
      <c r="D7" s="242">
        <v>3823990.86</v>
      </c>
      <c r="E7" s="242">
        <v>6383658</v>
      </c>
    </row>
    <row r="8" spans="1:25" x14ac:dyDescent="0.25">
      <c r="A8" s="18" t="s">
        <v>6</v>
      </c>
      <c r="C8" s="211" t="s">
        <v>469</v>
      </c>
      <c r="D8" s="211">
        <v>14211072.020000001</v>
      </c>
      <c r="E8" s="211">
        <v>12553639.199999999</v>
      </c>
      <c r="G8" s="1"/>
    </row>
    <row r="9" spans="1:25" x14ac:dyDescent="0.25">
      <c r="A9" s="18" t="s">
        <v>8</v>
      </c>
      <c r="C9" s="242" t="s">
        <v>328</v>
      </c>
      <c r="D9" s="319">
        <v>0.4345853826692499</v>
      </c>
      <c r="E9" s="319">
        <v>0.43607656804475037</v>
      </c>
    </row>
    <row r="10" spans="1:25" x14ac:dyDescent="0.25">
      <c r="A10" s="34" t="s">
        <v>95</v>
      </c>
      <c r="C10" s="29" t="s">
        <v>463</v>
      </c>
      <c r="D10" s="29">
        <v>1252.6228144826446</v>
      </c>
      <c r="E10" s="29">
        <v>1004.5213668173029</v>
      </c>
    </row>
    <row r="11" spans="1:25" x14ac:dyDescent="0.25">
      <c r="A11" s="34" t="s">
        <v>96</v>
      </c>
      <c r="C11" s="242" t="s">
        <v>464</v>
      </c>
      <c r="D11" s="242">
        <v>1376.0299736947318</v>
      </c>
      <c r="E11" s="242">
        <v>1209.4886213369982</v>
      </c>
    </row>
    <row r="12" spans="1:25" x14ac:dyDescent="0.25">
      <c r="A12" s="34" t="s">
        <v>97</v>
      </c>
      <c r="C12" s="29" t="s">
        <v>470</v>
      </c>
      <c r="D12" s="29">
        <v>25989.843447710002</v>
      </c>
      <c r="E12" s="29">
        <v>27493.391834849997</v>
      </c>
    </row>
    <row r="13" spans="1:25" x14ac:dyDescent="0.25">
      <c r="A13" s="34" t="s">
        <v>98</v>
      </c>
      <c r="C13" s="242" t="s">
        <v>465</v>
      </c>
      <c r="D13" s="242">
        <v>7279.2080501799992</v>
      </c>
      <c r="E13" s="242">
        <v>8026.7439769699995</v>
      </c>
    </row>
    <row r="14" spans="1:25" x14ac:dyDescent="0.25">
      <c r="A14" s="363" t="s">
        <v>99</v>
      </c>
      <c r="C14" s="29" t="s">
        <v>466</v>
      </c>
      <c r="D14" s="29">
        <v>287.60798691050007</v>
      </c>
      <c r="E14" s="29">
        <v>306.27064896750005</v>
      </c>
    </row>
    <row r="15" spans="1:25" x14ac:dyDescent="0.25">
      <c r="A15" s="34" t="s">
        <v>100</v>
      </c>
      <c r="C15" s="320" t="s">
        <v>327</v>
      </c>
      <c r="D15" s="320">
        <v>10327589</v>
      </c>
      <c r="E15" s="320">
        <v>10379295</v>
      </c>
    </row>
    <row r="16" spans="1:25" x14ac:dyDescent="0.25">
      <c r="A16" s="34" t="s">
        <v>101</v>
      </c>
      <c r="C16" s="29" t="s">
        <v>467</v>
      </c>
      <c r="D16" s="29">
        <v>2516.5450956375203</v>
      </c>
      <c r="E16" s="29">
        <v>2648.8689101571927</v>
      </c>
    </row>
    <row r="17" spans="1:25" x14ac:dyDescent="0.25">
      <c r="A17" s="34" t="s">
        <v>102</v>
      </c>
      <c r="C17" s="244" t="s">
        <v>468</v>
      </c>
      <c r="D17" s="244">
        <v>1828.8446790736903</v>
      </c>
      <c r="E17" s="244">
        <v>2190.0734437907058</v>
      </c>
    </row>
    <row r="18" spans="1:25" x14ac:dyDescent="0.25">
      <c r="A18" s="34" t="s">
        <v>103</v>
      </c>
    </row>
    <row r="19" spans="1:25" x14ac:dyDescent="0.25">
      <c r="A19" s="34" t="s">
        <v>104</v>
      </c>
    </row>
    <row r="20" spans="1:25" x14ac:dyDescent="0.25">
      <c r="A20" s="34" t="s">
        <v>105</v>
      </c>
      <c r="C20" s="98" t="s">
        <v>514</v>
      </c>
    </row>
    <row r="21" spans="1:25" x14ac:dyDescent="0.25">
      <c r="A21" s="34" t="s">
        <v>106</v>
      </c>
      <c r="C21" s="98" t="s">
        <v>471</v>
      </c>
      <c r="F21" s="153"/>
    </row>
    <row r="22" spans="1:25" x14ac:dyDescent="0.25">
      <c r="A22" s="18" t="s">
        <v>10</v>
      </c>
      <c r="F22" s="153"/>
    </row>
    <row r="23" spans="1:25" x14ac:dyDescent="0.25">
      <c r="A23" s="18" t="s">
        <v>12</v>
      </c>
      <c r="C23" s="426" t="s">
        <v>418</v>
      </c>
      <c r="D23" s="427"/>
      <c r="E23" s="427"/>
      <c r="F23" s="153"/>
      <c r="G23" s="153"/>
      <c r="H23" s="153"/>
      <c r="I23" s="153"/>
      <c r="J23" s="153"/>
      <c r="K23" s="153"/>
      <c r="L23" s="153"/>
      <c r="M23" s="153"/>
      <c r="N23" s="153"/>
      <c r="O23" s="153"/>
      <c r="P23" s="153"/>
      <c r="Q23" s="153"/>
      <c r="R23" s="153"/>
      <c r="S23" s="153"/>
      <c r="T23" s="153"/>
      <c r="U23" s="153"/>
      <c r="V23" s="153"/>
      <c r="W23" s="54"/>
      <c r="X23" s="54"/>
      <c r="Y23" s="54"/>
    </row>
    <row r="24" spans="1:25" x14ac:dyDescent="0.25">
      <c r="A24" s="18" t="s">
        <v>13</v>
      </c>
      <c r="C24" s="427"/>
      <c r="D24" s="427"/>
      <c r="E24" s="427"/>
      <c r="F24" s="153"/>
      <c r="G24" s="153"/>
      <c r="H24" s="153"/>
      <c r="I24" s="153"/>
      <c r="J24" s="153"/>
      <c r="K24" s="153"/>
      <c r="L24" s="153"/>
      <c r="M24" s="153"/>
      <c r="N24" s="153"/>
      <c r="O24" s="153"/>
      <c r="P24" s="153"/>
      <c r="Q24" s="153"/>
      <c r="R24" s="153"/>
      <c r="S24" s="153"/>
      <c r="T24" s="153"/>
      <c r="U24" s="153"/>
      <c r="V24" s="153"/>
      <c r="W24" s="54"/>
      <c r="X24" s="54"/>
      <c r="Y24" s="54"/>
    </row>
    <row r="25" spans="1:25" x14ac:dyDescent="0.25">
      <c r="A25" s="18" t="s">
        <v>1</v>
      </c>
      <c r="C25" s="427"/>
      <c r="D25" s="427"/>
      <c r="E25" s="427"/>
      <c r="F25" s="153"/>
      <c r="G25" s="153"/>
      <c r="H25" s="153"/>
      <c r="I25" s="153"/>
      <c r="J25" s="153"/>
      <c r="K25" s="153"/>
      <c r="L25" s="153"/>
      <c r="M25" s="153"/>
      <c r="N25" s="153"/>
      <c r="O25" s="153"/>
      <c r="P25" s="153"/>
      <c r="Q25" s="153"/>
      <c r="R25" s="153"/>
      <c r="S25" s="153"/>
      <c r="T25" s="153"/>
      <c r="U25" s="153"/>
      <c r="V25" s="153"/>
      <c r="W25" s="54"/>
      <c r="X25" s="54"/>
      <c r="Y25" s="54"/>
    </row>
    <row r="26" spans="1:25" x14ac:dyDescent="0.25">
      <c r="A26" s="18" t="s">
        <v>3</v>
      </c>
      <c r="C26" s="54"/>
      <c r="D26" s="54"/>
      <c r="E26" s="153"/>
      <c r="F26" s="153"/>
      <c r="G26" s="153"/>
      <c r="H26" s="153"/>
      <c r="I26" s="153"/>
      <c r="J26" s="153"/>
      <c r="K26" s="153"/>
      <c r="L26" s="153"/>
      <c r="M26" s="153"/>
      <c r="N26" s="153"/>
      <c r="O26" s="153"/>
      <c r="P26" s="153"/>
      <c r="Q26" s="153"/>
      <c r="R26" s="153"/>
      <c r="S26" s="153"/>
      <c r="T26" s="153"/>
      <c r="U26" s="153"/>
      <c r="V26" s="153"/>
      <c r="W26" s="54"/>
      <c r="X26" s="54"/>
      <c r="Y26" s="54"/>
    </row>
    <row r="27" spans="1:25" x14ac:dyDescent="0.25">
      <c r="A27" s="18" t="s">
        <v>5</v>
      </c>
      <c r="F27" s="59"/>
      <c r="G27" s="153"/>
      <c r="H27" s="153"/>
      <c r="I27" s="153"/>
      <c r="J27" s="153"/>
      <c r="K27" s="153"/>
      <c r="L27" s="153"/>
      <c r="M27" s="153"/>
      <c r="N27" s="153"/>
      <c r="O27" s="153"/>
      <c r="P27" s="153"/>
      <c r="Q27" s="153"/>
      <c r="R27" s="153"/>
      <c r="S27" s="153"/>
      <c r="T27" s="153"/>
      <c r="U27" s="153"/>
      <c r="V27" s="153"/>
      <c r="W27" s="54"/>
      <c r="X27" s="54"/>
      <c r="Y27" s="54"/>
    </row>
    <row r="28" spans="1:25" x14ac:dyDescent="0.25">
      <c r="A28" s="18" t="s">
        <v>7</v>
      </c>
      <c r="F28" s="153"/>
      <c r="G28" s="153"/>
      <c r="H28" s="153"/>
      <c r="I28" s="153"/>
      <c r="J28" s="153"/>
      <c r="K28" s="153"/>
      <c r="L28" s="153"/>
      <c r="M28" s="153"/>
      <c r="N28" s="153"/>
      <c r="O28" s="153"/>
      <c r="P28" s="153"/>
      <c r="Q28" s="153"/>
      <c r="R28" s="153"/>
      <c r="S28" s="153"/>
      <c r="T28" s="153"/>
      <c r="U28" s="153"/>
      <c r="V28" s="153"/>
      <c r="W28" s="54"/>
      <c r="X28" s="54"/>
      <c r="Y28" s="54"/>
    </row>
    <row r="29" spans="1:25" x14ac:dyDescent="0.25">
      <c r="A29" s="18" t="s">
        <v>9</v>
      </c>
      <c r="F29" s="59"/>
      <c r="G29" s="59"/>
      <c r="H29" s="59"/>
      <c r="I29" s="59"/>
      <c r="J29" s="59"/>
      <c r="K29" s="59"/>
      <c r="L29" s="59"/>
      <c r="M29" s="59"/>
      <c r="N29" s="59"/>
      <c r="O29" s="59"/>
      <c r="P29" s="59"/>
      <c r="Q29" s="59"/>
      <c r="R29" s="59"/>
      <c r="S29" s="59"/>
      <c r="T29" s="59"/>
      <c r="U29" s="59"/>
      <c r="V29" s="59"/>
      <c r="W29" s="54"/>
      <c r="X29" s="54"/>
      <c r="Y29" s="54"/>
    </row>
    <row r="30" spans="1:25" x14ac:dyDescent="0.25">
      <c r="A30" s="360" t="s">
        <v>11</v>
      </c>
      <c r="C30" s="54"/>
      <c r="D30" s="54"/>
      <c r="E30" s="59"/>
      <c r="F30" s="59"/>
      <c r="G30" s="153"/>
      <c r="H30" s="153"/>
      <c r="I30" s="153"/>
      <c r="J30" s="153"/>
      <c r="K30" s="153"/>
      <c r="L30" s="153"/>
      <c r="M30" s="153"/>
      <c r="N30" s="153"/>
      <c r="O30" s="153"/>
      <c r="P30" s="153"/>
      <c r="Q30" s="153"/>
      <c r="R30" s="153"/>
      <c r="S30" s="153"/>
      <c r="T30" s="153"/>
      <c r="U30" s="153"/>
      <c r="V30" s="153"/>
      <c r="W30" s="54"/>
      <c r="X30" s="54"/>
      <c r="Y30" s="54"/>
    </row>
    <row r="31" spans="1:25" x14ac:dyDescent="0.25">
      <c r="A31" s="361"/>
      <c r="C31" s="54"/>
      <c r="D31" s="54"/>
      <c r="E31" s="152"/>
      <c r="F31" s="59"/>
      <c r="G31" s="59"/>
      <c r="H31" s="59"/>
      <c r="I31" s="59"/>
      <c r="J31" s="59"/>
      <c r="K31" s="59"/>
      <c r="L31" s="59"/>
      <c r="M31" s="59"/>
      <c r="N31" s="59"/>
      <c r="O31" s="59"/>
      <c r="P31" s="59"/>
      <c r="Q31" s="59"/>
      <c r="R31" s="59"/>
      <c r="S31" s="59"/>
      <c r="T31" s="59"/>
      <c r="U31" s="59"/>
      <c r="V31" s="59"/>
      <c r="W31" s="54"/>
      <c r="X31" s="54"/>
      <c r="Y31" s="54"/>
    </row>
    <row r="32" spans="1:25" x14ac:dyDescent="0.25">
      <c r="A32" s="361"/>
      <c r="C32" s="54"/>
      <c r="D32" s="54"/>
      <c r="E32" s="59"/>
      <c r="F32" s="59"/>
      <c r="G32" s="59"/>
      <c r="H32" s="59"/>
      <c r="I32" s="59"/>
      <c r="J32" s="59"/>
      <c r="K32" s="59"/>
      <c r="L32" s="59"/>
      <c r="M32" s="59"/>
      <c r="N32" s="59"/>
      <c r="O32" s="59"/>
      <c r="P32" s="59"/>
      <c r="Q32" s="59"/>
      <c r="R32" s="59"/>
      <c r="S32" s="59"/>
      <c r="T32" s="59"/>
      <c r="U32" s="59"/>
      <c r="V32" s="59"/>
      <c r="W32" s="54"/>
      <c r="X32" s="54"/>
      <c r="Y32" s="54"/>
    </row>
    <row r="33" spans="1:25" x14ac:dyDescent="0.25">
      <c r="A33" s="361"/>
      <c r="C33" s="54"/>
      <c r="D33" s="54"/>
      <c r="E33" s="59"/>
      <c r="F33" s="152"/>
      <c r="G33" s="59"/>
      <c r="H33" s="59"/>
      <c r="I33" s="59"/>
      <c r="J33" s="59"/>
      <c r="K33" s="59"/>
      <c r="L33" s="59"/>
      <c r="M33" s="59"/>
      <c r="N33" s="59"/>
      <c r="O33" s="59"/>
      <c r="P33" s="59"/>
      <c r="Q33" s="59"/>
      <c r="R33" s="59"/>
      <c r="S33" s="59"/>
      <c r="T33" s="59"/>
      <c r="U33" s="59"/>
      <c r="V33" s="59"/>
      <c r="W33" s="54"/>
      <c r="X33" s="54"/>
      <c r="Y33" s="54"/>
    </row>
    <row r="34" spans="1:25" x14ac:dyDescent="0.25">
      <c r="A34" s="361"/>
      <c r="C34" s="54"/>
      <c r="D34" s="54"/>
      <c r="E34" s="153"/>
      <c r="F34" s="59"/>
      <c r="G34" s="59"/>
      <c r="H34" s="59"/>
      <c r="I34" s="59"/>
      <c r="J34" s="59"/>
      <c r="K34" s="59"/>
      <c r="L34" s="59"/>
      <c r="M34" s="59"/>
      <c r="N34" s="59"/>
      <c r="O34" s="59"/>
      <c r="P34" s="59"/>
      <c r="Q34" s="59"/>
      <c r="R34" s="59"/>
      <c r="S34" s="59"/>
      <c r="T34" s="59"/>
      <c r="U34" s="59"/>
      <c r="V34" s="59"/>
      <c r="W34" s="54"/>
      <c r="X34" s="54"/>
      <c r="Y34" s="54"/>
    </row>
    <row r="35" spans="1:25" x14ac:dyDescent="0.25">
      <c r="C35" s="54"/>
      <c r="D35" s="54"/>
      <c r="E35" s="153"/>
      <c r="F35" s="59"/>
      <c r="G35" s="152"/>
      <c r="H35" s="152"/>
      <c r="I35" s="152"/>
      <c r="J35" s="152"/>
      <c r="K35" s="152"/>
      <c r="L35" s="152"/>
      <c r="M35" s="152"/>
      <c r="N35" s="152"/>
      <c r="O35" s="152"/>
      <c r="P35" s="152"/>
      <c r="Q35" s="152"/>
      <c r="R35" s="152"/>
      <c r="S35" s="152"/>
      <c r="T35" s="152"/>
      <c r="U35" s="152"/>
      <c r="V35" s="152"/>
      <c r="W35" s="54"/>
      <c r="X35" s="54"/>
      <c r="Y35" s="54"/>
    </row>
    <row r="36" spans="1:25" x14ac:dyDescent="0.25">
      <c r="C36" s="54"/>
      <c r="D36" s="54"/>
      <c r="E36" s="153"/>
      <c r="F36" s="153"/>
      <c r="G36" s="59"/>
      <c r="H36" s="59"/>
      <c r="I36" s="59"/>
      <c r="J36" s="59"/>
      <c r="K36" s="59"/>
      <c r="L36" s="59"/>
      <c r="M36" s="59"/>
      <c r="N36" s="59"/>
      <c r="O36" s="59"/>
      <c r="P36" s="59"/>
      <c r="Q36" s="59"/>
      <c r="R36" s="59"/>
      <c r="S36" s="59"/>
      <c r="T36" s="59"/>
      <c r="U36" s="59"/>
      <c r="V36" s="59"/>
      <c r="W36" s="54"/>
      <c r="X36" s="54"/>
      <c r="Y36" s="54"/>
    </row>
    <row r="37" spans="1:25" x14ac:dyDescent="0.25">
      <c r="C37" s="54"/>
      <c r="D37" s="54"/>
      <c r="E37" s="153"/>
      <c r="F37" s="153"/>
      <c r="G37" s="59"/>
      <c r="H37" s="59"/>
      <c r="I37" s="59"/>
      <c r="J37" s="59"/>
      <c r="K37" s="59"/>
      <c r="L37" s="59"/>
      <c r="M37" s="59"/>
      <c r="N37" s="59"/>
      <c r="O37" s="59"/>
      <c r="P37" s="59"/>
      <c r="Q37" s="59"/>
      <c r="R37" s="59"/>
      <c r="S37" s="59"/>
      <c r="T37" s="59"/>
      <c r="U37" s="59"/>
      <c r="V37" s="59"/>
      <c r="W37" s="54"/>
      <c r="X37" s="54"/>
      <c r="Y37" s="54"/>
    </row>
    <row r="38" spans="1:25" x14ac:dyDescent="0.25">
      <c r="C38" s="54"/>
      <c r="D38" s="54"/>
      <c r="E38" s="153"/>
      <c r="F38" s="153"/>
      <c r="G38" s="153"/>
      <c r="H38" s="153"/>
      <c r="I38" s="153"/>
      <c r="J38" s="153"/>
      <c r="K38" s="153"/>
      <c r="L38" s="153"/>
      <c r="M38" s="153"/>
      <c r="N38" s="153"/>
      <c r="O38" s="153"/>
      <c r="P38" s="153"/>
      <c r="Q38" s="153"/>
      <c r="R38" s="153"/>
      <c r="S38" s="153"/>
      <c r="T38" s="153"/>
      <c r="U38" s="153"/>
      <c r="V38" s="153"/>
      <c r="W38" s="54"/>
      <c r="X38" s="54"/>
      <c r="Y38" s="54"/>
    </row>
    <row r="39" spans="1:25" x14ac:dyDescent="0.25">
      <c r="C39" s="54"/>
      <c r="D39" s="54"/>
      <c r="E39" s="153"/>
      <c r="F39" s="153"/>
      <c r="G39" s="153"/>
      <c r="H39" s="153"/>
      <c r="I39" s="153"/>
      <c r="J39" s="153"/>
      <c r="K39" s="153"/>
      <c r="L39" s="153"/>
      <c r="M39" s="153"/>
      <c r="N39" s="153"/>
      <c r="O39" s="153"/>
      <c r="P39" s="153"/>
      <c r="Q39" s="153"/>
      <c r="R39" s="153"/>
      <c r="S39" s="153"/>
      <c r="T39" s="153"/>
      <c r="U39" s="153"/>
      <c r="V39" s="153"/>
      <c r="W39" s="54"/>
      <c r="X39" s="54"/>
      <c r="Y39" s="54"/>
    </row>
    <row r="40" spans="1:25" x14ac:dyDescent="0.25">
      <c r="C40" s="54"/>
      <c r="D40" s="54"/>
      <c r="E40" s="153"/>
      <c r="F40" s="153"/>
      <c r="G40" s="153"/>
      <c r="H40" s="153"/>
      <c r="I40" s="153"/>
      <c r="J40" s="153"/>
      <c r="K40" s="153"/>
      <c r="L40" s="153"/>
      <c r="M40" s="153"/>
      <c r="N40" s="153"/>
      <c r="O40" s="153"/>
      <c r="P40" s="153"/>
      <c r="Q40" s="153"/>
      <c r="R40" s="153"/>
      <c r="S40" s="153"/>
      <c r="T40" s="153"/>
      <c r="U40" s="153"/>
      <c r="V40" s="153"/>
      <c r="W40" s="54"/>
      <c r="X40" s="54"/>
      <c r="Y40" s="54"/>
    </row>
    <row r="41" spans="1:25" x14ac:dyDescent="0.25">
      <c r="C41" s="54"/>
      <c r="D41" s="54"/>
      <c r="E41" s="59"/>
      <c r="F41" s="153"/>
      <c r="G41" s="153"/>
      <c r="H41" s="153"/>
      <c r="I41" s="153"/>
      <c r="J41" s="153"/>
      <c r="K41" s="153"/>
      <c r="L41" s="153"/>
      <c r="M41" s="153"/>
      <c r="N41" s="153"/>
      <c r="O41" s="153"/>
      <c r="P41" s="153"/>
      <c r="Q41" s="153"/>
      <c r="R41" s="153"/>
      <c r="S41" s="153"/>
      <c r="T41" s="153"/>
      <c r="U41" s="153"/>
      <c r="V41" s="153"/>
      <c r="W41" s="54"/>
      <c r="X41" s="54"/>
      <c r="Y41" s="54"/>
    </row>
    <row r="42" spans="1:25" x14ac:dyDescent="0.25">
      <c r="C42" s="54"/>
      <c r="D42" s="54"/>
      <c r="E42" s="153"/>
      <c r="F42" s="153"/>
      <c r="G42" s="153"/>
      <c r="H42" s="153"/>
      <c r="I42" s="153"/>
      <c r="J42" s="153"/>
      <c r="K42" s="153"/>
      <c r="L42" s="153"/>
      <c r="M42" s="153"/>
      <c r="N42" s="153"/>
      <c r="O42" s="153"/>
      <c r="P42" s="153"/>
      <c r="Q42" s="153"/>
      <c r="R42" s="153"/>
      <c r="S42" s="153"/>
      <c r="T42" s="153"/>
      <c r="U42" s="153"/>
      <c r="V42" s="153"/>
      <c r="W42" s="54"/>
      <c r="X42" s="54"/>
      <c r="Y42" s="54"/>
    </row>
    <row r="43" spans="1:25" x14ac:dyDescent="0.25">
      <c r="C43" s="54"/>
      <c r="D43" s="54"/>
      <c r="E43" s="59"/>
      <c r="F43" s="59"/>
      <c r="G43" s="153"/>
      <c r="H43" s="153"/>
      <c r="I43" s="153"/>
      <c r="J43" s="153"/>
      <c r="K43" s="153"/>
      <c r="L43" s="153"/>
      <c r="M43" s="153"/>
      <c r="N43" s="153"/>
      <c r="O43" s="153"/>
      <c r="P43" s="153"/>
      <c r="Q43" s="153"/>
      <c r="R43" s="153"/>
      <c r="S43" s="153"/>
      <c r="T43" s="153"/>
      <c r="U43" s="153"/>
      <c r="V43" s="153"/>
      <c r="W43" s="54"/>
      <c r="X43" s="54"/>
      <c r="Y43" s="54"/>
    </row>
    <row r="44" spans="1:25" x14ac:dyDescent="0.25">
      <c r="C44" s="54"/>
      <c r="D44" s="54"/>
      <c r="E44" s="59"/>
      <c r="F44" s="153"/>
      <c r="G44" s="153"/>
      <c r="H44" s="153"/>
      <c r="I44" s="153"/>
      <c r="J44" s="153"/>
      <c r="K44" s="153"/>
      <c r="L44" s="153"/>
      <c r="M44" s="153"/>
      <c r="N44" s="153"/>
      <c r="O44" s="153"/>
      <c r="P44" s="153"/>
      <c r="Q44" s="153"/>
      <c r="R44" s="153"/>
      <c r="S44" s="153"/>
      <c r="T44" s="153"/>
      <c r="U44" s="153"/>
      <c r="V44" s="153"/>
      <c r="W44" s="54"/>
      <c r="X44" s="54"/>
      <c r="Y44" s="54"/>
    </row>
    <row r="45" spans="1:25" x14ac:dyDescent="0.25">
      <c r="C45" s="54"/>
      <c r="D45" s="54"/>
      <c r="E45" s="59"/>
      <c r="F45" s="59"/>
      <c r="G45" s="59"/>
      <c r="H45" s="59"/>
      <c r="I45" s="59"/>
      <c r="J45" s="59"/>
      <c r="K45" s="59"/>
      <c r="L45" s="59"/>
      <c r="M45" s="59"/>
      <c r="N45" s="59"/>
      <c r="O45" s="59"/>
      <c r="P45" s="59"/>
      <c r="Q45" s="59"/>
      <c r="R45" s="59"/>
      <c r="S45" s="59"/>
      <c r="T45" s="59"/>
      <c r="U45" s="59"/>
      <c r="V45" s="59"/>
      <c r="W45" s="54"/>
      <c r="X45" s="54"/>
      <c r="Y45" s="54"/>
    </row>
    <row r="46" spans="1:25" x14ac:dyDescent="0.25">
      <c r="C46" s="54"/>
      <c r="D46" s="54"/>
      <c r="E46" s="59"/>
      <c r="F46" s="59"/>
      <c r="G46" s="153"/>
      <c r="H46" s="153"/>
      <c r="I46" s="153"/>
      <c r="J46" s="153"/>
      <c r="K46" s="153"/>
      <c r="L46" s="153"/>
      <c r="M46" s="153"/>
      <c r="N46" s="153"/>
      <c r="O46" s="153"/>
      <c r="P46" s="153"/>
      <c r="Q46" s="153"/>
      <c r="R46" s="153"/>
      <c r="S46" s="153"/>
      <c r="T46" s="153"/>
      <c r="U46" s="153"/>
      <c r="V46" s="153"/>
      <c r="W46" s="54"/>
      <c r="X46" s="54"/>
      <c r="Y46" s="54"/>
    </row>
    <row r="47" spans="1:25" x14ac:dyDescent="0.25">
      <c r="C47" s="54"/>
      <c r="D47" s="54"/>
      <c r="E47" s="152"/>
      <c r="F47" s="59"/>
      <c r="G47" s="59"/>
      <c r="H47" s="59"/>
      <c r="I47" s="59"/>
      <c r="J47" s="59"/>
      <c r="K47" s="59"/>
      <c r="L47" s="59"/>
      <c r="M47" s="59"/>
      <c r="N47" s="59"/>
      <c r="O47" s="59"/>
      <c r="P47" s="59"/>
      <c r="Q47" s="59"/>
      <c r="R47" s="59"/>
      <c r="S47" s="59"/>
      <c r="T47" s="59"/>
      <c r="U47" s="59"/>
      <c r="V47" s="59"/>
      <c r="W47" s="54"/>
      <c r="X47" s="54"/>
      <c r="Y47" s="54"/>
    </row>
    <row r="48" spans="1:25" x14ac:dyDescent="0.25">
      <c r="C48" s="54"/>
      <c r="D48" s="54"/>
      <c r="E48" s="59"/>
      <c r="F48" s="59"/>
      <c r="G48" s="59"/>
      <c r="H48" s="59"/>
      <c r="I48" s="59"/>
      <c r="J48" s="59"/>
      <c r="K48" s="59"/>
      <c r="L48" s="59"/>
      <c r="M48" s="59"/>
      <c r="N48" s="59"/>
      <c r="O48" s="59"/>
      <c r="P48" s="59"/>
      <c r="Q48" s="59"/>
      <c r="R48" s="59"/>
      <c r="S48" s="59"/>
      <c r="T48" s="59"/>
      <c r="U48" s="59"/>
      <c r="V48" s="59"/>
      <c r="W48" s="54"/>
      <c r="X48" s="54"/>
      <c r="Y48" s="54"/>
    </row>
    <row r="49" spans="3:25" x14ac:dyDescent="0.25">
      <c r="C49" s="54"/>
      <c r="D49" s="54"/>
      <c r="E49" s="59"/>
      <c r="F49" s="152"/>
      <c r="G49" s="59"/>
      <c r="H49" s="59"/>
      <c r="I49" s="59"/>
      <c r="J49" s="59"/>
      <c r="K49" s="59"/>
      <c r="L49" s="59"/>
      <c r="M49" s="59"/>
      <c r="N49" s="59"/>
      <c r="O49" s="59"/>
      <c r="P49" s="59"/>
      <c r="Q49" s="59"/>
      <c r="R49" s="59"/>
      <c r="S49" s="59"/>
      <c r="T49" s="59"/>
      <c r="U49" s="59"/>
      <c r="V49" s="59"/>
      <c r="W49" s="54"/>
      <c r="X49" s="54"/>
      <c r="Y49" s="54"/>
    </row>
    <row r="50" spans="3:25" x14ac:dyDescent="0.25">
      <c r="C50" s="54"/>
      <c r="D50" s="54"/>
      <c r="E50" s="153"/>
      <c r="F50" s="59"/>
      <c r="G50" s="59"/>
      <c r="H50" s="59"/>
      <c r="I50" s="59"/>
      <c r="J50" s="59"/>
      <c r="K50" s="59"/>
      <c r="L50" s="59"/>
      <c r="M50" s="59"/>
      <c r="N50" s="59"/>
      <c r="O50" s="59"/>
      <c r="P50" s="59"/>
      <c r="Q50" s="59"/>
      <c r="R50" s="59"/>
      <c r="S50" s="59"/>
      <c r="T50" s="59"/>
      <c r="U50" s="59"/>
      <c r="V50" s="59"/>
      <c r="W50" s="54"/>
      <c r="X50" s="54"/>
      <c r="Y50" s="54"/>
    </row>
    <row r="51" spans="3:25" x14ac:dyDescent="0.25">
      <c r="C51" s="54"/>
      <c r="D51" s="54"/>
      <c r="E51" s="59"/>
      <c r="F51" s="59"/>
      <c r="G51" s="152"/>
      <c r="H51" s="152"/>
      <c r="I51" s="152"/>
      <c r="J51" s="152"/>
      <c r="K51" s="152"/>
      <c r="L51" s="152"/>
      <c r="M51" s="152"/>
      <c r="N51" s="152"/>
      <c r="O51" s="152"/>
      <c r="P51" s="152"/>
      <c r="Q51" s="152"/>
      <c r="R51" s="152"/>
      <c r="S51" s="152"/>
      <c r="T51" s="152"/>
      <c r="U51" s="152"/>
      <c r="V51" s="152"/>
      <c r="W51" s="54"/>
      <c r="X51" s="54"/>
      <c r="Y51" s="54"/>
    </row>
    <row r="52" spans="3:25" x14ac:dyDescent="0.25">
      <c r="C52" s="54"/>
      <c r="D52" s="54"/>
      <c r="E52" s="59"/>
      <c r="F52" s="153"/>
      <c r="G52" s="59"/>
      <c r="H52" s="59"/>
      <c r="I52" s="59"/>
      <c r="J52" s="59"/>
      <c r="K52" s="59"/>
      <c r="L52" s="59"/>
      <c r="M52" s="59"/>
      <c r="N52" s="59"/>
      <c r="O52" s="59"/>
      <c r="P52" s="59"/>
      <c r="Q52" s="59"/>
      <c r="R52" s="59"/>
      <c r="S52" s="59"/>
      <c r="T52" s="59"/>
      <c r="U52" s="59"/>
      <c r="V52" s="59"/>
      <c r="W52" s="54"/>
      <c r="X52" s="54"/>
      <c r="Y52" s="54"/>
    </row>
    <row r="53" spans="3:25" x14ac:dyDescent="0.25">
      <c r="C53" s="54"/>
      <c r="D53" s="54"/>
      <c r="E53" s="59"/>
      <c r="F53" s="59"/>
      <c r="G53" s="59"/>
      <c r="H53" s="59"/>
      <c r="I53" s="59"/>
      <c r="J53" s="59"/>
      <c r="K53" s="59"/>
      <c r="L53" s="59"/>
      <c r="M53" s="59"/>
      <c r="N53" s="59"/>
      <c r="O53" s="59"/>
      <c r="P53" s="59"/>
      <c r="Q53" s="59"/>
      <c r="R53" s="59"/>
      <c r="S53" s="59"/>
      <c r="T53" s="59"/>
      <c r="U53" s="59"/>
      <c r="V53" s="59"/>
      <c r="W53" s="54"/>
      <c r="X53" s="54"/>
      <c r="Y53" s="54"/>
    </row>
    <row r="54" spans="3:25" x14ac:dyDescent="0.25">
      <c r="C54" s="54"/>
      <c r="D54" s="54"/>
      <c r="E54" s="59"/>
      <c r="F54" s="59"/>
      <c r="G54" s="153"/>
      <c r="H54" s="153"/>
      <c r="I54" s="153"/>
      <c r="J54" s="153"/>
      <c r="K54" s="153"/>
      <c r="L54" s="153"/>
      <c r="M54" s="153"/>
      <c r="N54" s="153"/>
      <c r="O54" s="153"/>
      <c r="P54" s="153"/>
      <c r="Q54" s="153"/>
      <c r="R54" s="153"/>
      <c r="S54" s="153"/>
      <c r="T54" s="153"/>
      <c r="U54" s="153"/>
      <c r="V54" s="153"/>
      <c r="W54" s="54"/>
      <c r="X54" s="54"/>
      <c r="Y54" s="54"/>
    </row>
    <row r="55" spans="3:25" x14ac:dyDescent="0.25">
      <c r="C55" s="54"/>
      <c r="D55" s="54"/>
      <c r="E55" s="152"/>
      <c r="F55" s="59"/>
      <c r="G55" s="59"/>
      <c r="H55" s="59"/>
      <c r="I55" s="59"/>
      <c r="J55" s="59"/>
      <c r="K55" s="59"/>
      <c r="L55" s="59"/>
      <c r="M55" s="59"/>
      <c r="N55" s="59"/>
      <c r="O55" s="59"/>
      <c r="P55" s="59"/>
      <c r="Q55" s="59"/>
      <c r="R55" s="59"/>
      <c r="S55" s="59"/>
      <c r="T55" s="59"/>
      <c r="U55" s="59"/>
      <c r="V55" s="59"/>
      <c r="W55" s="54"/>
      <c r="X55" s="54"/>
      <c r="Y55" s="54"/>
    </row>
    <row r="56" spans="3:25" x14ac:dyDescent="0.25">
      <c r="C56" s="54"/>
      <c r="D56" s="54"/>
      <c r="E56" s="59"/>
      <c r="F56" s="59"/>
      <c r="G56" s="59"/>
      <c r="H56" s="59"/>
      <c r="I56" s="59"/>
      <c r="J56" s="59"/>
      <c r="K56" s="59"/>
      <c r="L56" s="59"/>
      <c r="M56" s="59"/>
      <c r="N56" s="59"/>
      <c r="O56" s="59"/>
      <c r="P56" s="59"/>
      <c r="Q56" s="59"/>
      <c r="R56" s="59"/>
      <c r="S56" s="59"/>
      <c r="T56" s="59"/>
      <c r="U56" s="59"/>
      <c r="V56" s="59"/>
      <c r="W56" s="54"/>
      <c r="X56" s="54"/>
      <c r="Y56" s="54"/>
    </row>
    <row r="57" spans="3:25" x14ac:dyDescent="0.25">
      <c r="C57" s="54"/>
      <c r="D57" s="54"/>
      <c r="E57" s="59"/>
      <c r="F57" s="152"/>
      <c r="G57" s="59"/>
      <c r="H57" s="59"/>
      <c r="I57" s="59"/>
      <c r="J57" s="59"/>
      <c r="K57" s="59"/>
      <c r="L57" s="59"/>
      <c r="M57" s="59"/>
      <c r="N57" s="59"/>
      <c r="O57" s="59"/>
      <c r="P57" s="59"/>
      <c r="Q57" s="59"/>
      <c r="R57" s="59"/>
      <c r="S57" s="59"/>
      <c r="T57" s="59"/>
      <c r="U57" s="59"/>
      <c r="V57" s="59"/>
      <c r="W57" s="54"/>
      <c r="X57" s="54"/>
      <c r="Y57" s="54"/>
    </row>
    <row r="58" spans="3:25" x14ac:dyDescent="0.25">
      <c r="C58" s="54"/>
      <c r="D58" s="54"/>
      <c r="E58" s="153"/>
      <c r="F58" s="59"/>
      <c r="G58" s="59"/>
      <c r="H58" s="59"/>
      <c r="I58" s="59"/>
      <c r="J58" s="59"/>
      <c r="K58" s="59"/>
      <c r="L58" s="59"/>
      <c r="M58" s="59"/>
      <c r="N58" s="59"/>
      <c r="O58" s="59"/>
      <c r="P58" s="59"/>
      <c r="Q58" s="59"/>
      <c r="R58" s="59"/>
      <c r="S58" s="59"/>
      <c r="T58" s="59"/>
      <c r="U58" s="59"/>
      <c r="V58" s="59"/>
      <c r="W58" s="54"/>
      <c r="X58" s="54"/>
      <c r="Y58" s="54"/>
    </row>
    <row r="59" spans="3:25" x14ac:dyDescent="0.25">
      <c r="C59" s="54"/>
      <c r="D59" s="54"/>
      <c r="E59" s="59"/>
      <c r="F59" s="59"/>
      <c r="G59" s="152"/>
      <c r="H59" s="152"/>
      <c r="I59" s="152"/>
      <c r="J59" s="152"/>
      <c r="K59" s="152"/>
      <c r="L59" s="152"/>
      <c r="M59" s="152"/>
      <c r="N59" s="152"/>
      <c r="O59" s="152"/>
      <c r="P59" s="152"/>
      <c r="Q59" s="152"/>
      <c r="R59" s="152"/>
      <c r="S59" s="152"/>
      <c r="T59" s="152"/>
      <c r="U59" s="152"/>
      <c r="V59" s="152"/>
      <c r="W59" s="54"/>
      <c r="X59" s="54"/>
      <c r="Y59" s="54"/>
    </row>
    <row r="60" spans="3:25" x14ac:dyDescent="0.25">
      <c r="C60" s="54"/>
      <c r="D60" s="54"/>
      <c r="E60" s="59"/>
      <c r="F60" s="153"/>
      <c r="G60" s="59"/>
      <c r="H60" s="59"/>
      <c r="I60" s="59"/>
      <c r="J60" s="59"/>
      <c r="K60" s="59"/>
      <c r="L60" s="59"/>
      <c r="M60" s="59"/>
      <c r="N60" s="59"/>
      <c r="O60" s="59"/>
      <c r="P60" s="59"/>
      <c r="Q60" s="59"/>
      <c r="R60" s="59"/>
      <c r="S60" s="59"/>
      <c r="T60" s="59"/>
      <c r="U60" s="59"/>
      <c r="V60" s="59"/>
      <c r="W60" s="54"/>
      <c r="X60" s="54"/>
      <c r="Y60" s="54"/>
    </row>
    <row r="61" spans="3:25" x14ac:dyDescent="0.25">
      <c r="C61" s="54"/>
      <c r="D61" s="54"/>
      <c r="E61" s="59"/>
      <c r="F61" s="59"/>
      <c r="G61" s="59"/>
      <c r="H61" s="59"/>
      <c r="I61" s="59"/>
      <c r="J61" s="59"/>
      <c r="K61" s="59"/>
      <c r="L61" s="59"/>
      <c r="M61" s="59"/>
      <c r="N61" s="59"/>
      <c r="O61" s="59"/>
      <c r="P61" s="59"/>
      <c r="Q61" s="59"/>
      <c r="R61" s="59"/>
      <c r="S61" s="59"/>
      <c r="T61" s="59"/>
      <c r="U61" s="59"/>
      <c r="V61" s="59"/>
      <c r="W61" s="54"/>
      <c r="X61" s="54"/>
      <c r="Y61" s="54"/>
    </row>
    <row r="62" spans="3:25" x14ac:dyDescent="0.25">
      <c r="C62" s="54"/>
      <c r="D62" s="54"/>
      <c r="E62" s="59"/>
      <c r="F62" s="59"/>
      <c r="G62" s="153"/>
      <c r="H62" s="153"/>
      <c r="I62" s="153"/>
      <c r="J62" s="153"/>
      <c r="K62" s="153"/>
      <c r="L62" s="153"/>
      <c r="M62" s="153"/>
      <c r="N62" s="153"/>
      <c r="O62" s="153"/>
      <c r="P62" s="153"/>
      <c r="Q62" s="153"/>
      <c r="R62" s="153"/>
      <c r="S62" s="153"/>
      <c r="T62" s="153"/>
      <c r="U62" s="153"/>
      <c r="V62" s="153"/>
      <c r="W62" s="54"/>
      <c r="X62" s="54"/>
      <c r="Y62" s="54"/>
    </row>
    <row r="63" spans="3:25" x14ac:dyDescent="0.25">
      <c r="C63" s="54"/>
      <c r="D63" s="54"/>
      <c r="E63" s="152"/>
      <c r="F63" s="59"/>
      <c r="G63" s="59"/>
      <c r="H63" s="59"/>
      <c r="I63" s="59"/>
      <c r="J63" s="59"/>
      <c r="K63" s="59"/>
      <c r="L63" s="59"/>
      <c r="M63" s="59"/>
      <c r="N63" s="59"/>
      <c r="O63" s="59"/>
      <c r="P63" s="59"/>
      <c r="Q63" s="59"/>
      <c r="R63" s="59"/>
      <c r="S63" s="59"/>
      <c r="T63" s="59"/>
      <c r="U63" s="59"/>
      <c r="V63" s="59"/>
      <c r="W63" s="54"/>
      <c r="X63" s="54"/>
      <c r="Y63" s="54"/>
    </row>
    <row r="64" spans="3:25" x14ac:dyDescent="0.25">
      <c r="C64" s="54"/>
      <c r="D64" s="54"/>
      <c r="E64" s="59"/>
      <c r="F64" s="59"/>
      <c r="G64" s="59"/>
      <c r="H64" s="59"/>
      <c r="I64" s="59"/>
      <c r="J64" s="59"/>
      <c r="K64" s="59"/>
      <c r="L64" s="59"/>
      <c r="M64" s="59"/>
      <c r="N64" s="59"/>
      <c r="O64" s="59"/>
      <c r="P64" s="59"/>
      <c r="Q64" s="59"/>
      <c r="R64" s="59"/>
      <c r="S64" s="59"/>
      <c r="T64" s="59"/>
      <c r="U64" s="59"/>
      <c r="V64" s="59"/>
      <c r="W64" s="54"/>
      <c r="X64" s="54"/>
      <c r="Y64" s="54"/>
    </row>
    <row r="65" spans="3:25" x14ac:dyDescent="0.25">
      <c r="C65" s="54"/>
      <c r="D65" s="54"/>
      <c r="E65" s="59"/>
      <c r="F65" s="152"/>
      <c r="G65" s="59"/>
      <c r="H65" s="59"/>
      <c r="I65" s="59"/>
      <c r="J65" s="59"/>
      <c r="K65" s="59"/>
      <c r="L65" s="59"/>
      <c r="M65" s="59"/>
      <c r="N65" s="59"/>
      <c r="O65" s="59"/>
      <c r="P65" s="59"/>
      <c r="Q65" s="59"/>
      <c r="R65" s="59"/>
      <c r="S65" s="59"/>
      <c r="T65" s="59"/>
      <c r="U65" s="59"/>
      <c r="V65" s="59"/>
      <c r="W65" s="54"/>
      <c r="X65" s="54"/>
      <c r="Y65" s="54"/>
    </row>
    <row r="66" spans="3:25" x14ac:dyDescent="0.25">
      <c r="C66" s="54"/>
      <c r="D66" s="54"/>
      <c r="E66" s="153"/>
      <c r="F66" s="59"/>
      <c r="G66" s="59"/>
      <c r="H66" s="59"/>
      <c r="I66" s="59"/>
      <c r="J66" s="59"/>
      <c r="K66" s="59"/>
      <c r="L66" s="59"/>
      <c r="M66" s="59"/>
      <c r="N66" s="59"/>
      <c r="O66" s="59"/>
      <c r="P66" s="59"/>
      <c r="Q66" s="59"/>
      <c r="R66" s="59"/>
      <c r="S66" s="59"/>
      <c r="T66" s="59"/>
      <c r="U66" s="59"/>
      <c r="V66" s="59"/>
      <c r="W66" s="54"/>
      <c r="X66" s="54"/>
      <c r="Y66" s="54"/>
    </row>
    <row r="67" spans="3:25" x14ac:dyDescent="0.25">
      <c r="C67" s="54"/>
      <c r="D67" s="54"/>
      <c r="E67" s="153"/>
      <c r="F67" s="59"/>
      <c r="G67" s="152"/>
      <c r="H67" s="152"/>
      <c r="I67" s="152"/>
      <c r="J67" s="152"/>
      <c r="K67" s="152"/>
      <c r="L67" s="152"/>
      <c r="M67" s="152"/>
      <c r="N67" s="152"/>
      <c r="O67" s="152"/>
      <c r="P67" s="152"/>
      <c r="Q67" s="152"/>
      <c r="R67" s="152"/>
      <c r="S67" s="152"/>
      <c r="T67" s="152"/>
      <c r="U67" s="152"/>
      <c r="V67" s="152"/>
      <c r="W67" s="54"/>
      <c r="X67" s="54"/>
      <c r="Y67" s="54"/>
    </row>
    <row r="68" spans="3:25" x14ac:dyDescent="0.25">
      <c r="C68" s="54"/>
      <c r="D68" s="54"/>
      <c r="E68" s="153"/>
      <c r="F68" s="153"/>
      <c r="G68" s="59"/>
      <c r="H68" s="59"/>
      <c r="I68" s="59"/>
      <c r="J68" s="59"/>
      <c r="K68" s="59"/>
      <c r="L68" s="59"/>
      <c r="M68" s="59"/>
      <c r="N68" s="59"/>
      <c r="O68" s="59"/>
      <c r="P68" s="59"/>
      <c r="Q68" s="59"/>
      <c r="R68" s="59"/>
      <c r="S68" s="59"/>
      <c r="T68" s="59"/>
      <c r="U68" s="59"/>
      <c r="V68" s="59"/>
      <c r="W68" s="54"/>
      <c r="X68" s="54"/>
      <c r="Y68" s="54"/>
    </row>
    <row r="69" spans="3:25" x14ac:dyDescent="0.25">
      <c r="C69" s="54"/>
      <c r="D69" s="54"/>
      <c r="E69" s="153"/>
      <c r="F69" s="153"/>
      <c r="G69" s="59"/>
      <c r="H69" s="59"/>
      <c r="I69" s="59"/>
      <c r="J69" s="59"/>
      <c r="K69" s="59"/>
      <c r="L69" s="59"/>
      <c r="M69" s="59"/>
      <c r="N69" s="59"/>
      <c r="O69" s="59"/>
      <c r="P69" s="59"/>
      <c r="Q69" s="59"/>
      <c r="R69" s="59"/>
      <c r="S69" s="59"/>
      <c r="T69" s="59"/>
      <c r="U69" s="59"/>
      <c r="V69" s="59"/>
      <c r="W69" s="54"/>
      <c r="X69" s="54"/>
      <c r="Y69" s="54"/>
    </row>
    <row r="70" spans="3:25" x14ac:dyDescent="0.25">
      <c r="C70" s="54"/>
      <c r="D70" s="54"/>
      <c r="E70" s="153"/>
      <c r="F70" s="153"/>
      <c r="G70" s="153"/>
      <c r="H70" s="153"/>
      <c r="I70" s="153"/>
      <c r="J70" s="153"/>
      <c r="K70" s="153"/>
      <c r="L70" s="153"/>
      <c r="M70" s="153"/>
      <c r="N70" s="153"/>
      <c r="O70" s="153"/>
      <c r="P70" s="153"/>
      <c r="Q70" s="153"/>
      <c r="R70" s="153"/>
      <c r="S70" s="153"/>
      <c r="T70" s="153"/>
      <c r="U70" s="153"/>
      <c r="V70" s="153"/>
      <c r="W70" s="54"/>
      <c r="X70" s="54"/>
      <c r="Y70" s="54"/>
    </row>
    <row r="71" spans="3:25" x14ac:dyDescent="0.25">
      <c r="C71" s="54"/>
      <c r="D71" s="54"/>
      <c r="E71" s="153"/>
      <c r="F71" s="153"/>
      <c r="G71" s="153"/>
      <c r="H71" s="153"/>
      <c r="I71" s="153"/>
      <c r="J71" s="153"/>
      <c r="K71" s="153"/>
      <c r="L71" s="153"/>
      <c r="M71" s="153"/>
      <c r="N71" s="153"/>
      <c r="O71" s="153"/>
      <c r="P71" s="153"/>
      <c r="Q71" s="153"/>
      <c r="R71" s="153"/>
      <c r="S71" s="153"/>
      <c r="T71" s="153"/>
      <c r="U71" s="153"/>
      <c r="V71" s="153"/>
      <c r="W71" s="54"/>
      <c r="X71" s="54"/>
      <c r="Y71" s="54"/>
    </row>
    <row r="72" spans="3:25" x14ac:dyDescent="0.25">
      <c r="G72" s="153"/>
      <c r="H72" s="153"/>
      <c r="I72" s="153"/>
      <c r="J72" s="153"/>
      <c r="K72" s="153"/>
      <c r="L72" s="153"/>
      <c r="M72" s="153"/>
      <c r="N72" s="153"/>
      <c r="O72" s="153"/>
      <c r="P72" s="153"/>
      <c r="Q72" s="153"/>
      <c r="R72" s="153"/>
      <c r="S72" s="153"/>
      <c r="T72" s="153"/>
      <c r="U72" s="153"/>
      <c r="V72" s="153"/>
      <c r="W72" s="54"/>
      <c r="X72" s="54"/>
      <c r="Y72" s="54"/>
    </row>
    <row r="73" spans="3:25" x14ac:dyDescent="0.25">
      <c r="G73" s="153"/>
      <c r="H73" s="153"/>
      <c r="I73" s="153"/>
      <c r="J73" s="153"/>
      <c r="K73" s="153"/>
      <c r="L73" s="153"/>
      <c r="M73" s="153"/>
      <c r="N73" s="153"/>
      <c r="O73" s="153"/>
      <c r="P73" s="153"/>
      <c r="Q73" s="153"/>
      <c r="R73" s="153"/>
      <c r="S73" s="153"/>
      <c r="T73" s="153"/>
      <c r="U73" s="153"/>
      <c r="V73" s="153"/>
      <c r="W73" s="54"/>
      <c r="X73" s="54"/>
      <c r="Y73" s="54"/>
    </row>
  </sheetData>
  <mergeCells count="1">
    <mergeCell ref="C23:E25"/>
  </mergeCells>
  <hyperlinks>
    <hyperlink ref="A28" location="'Regional utveckling'!A1" display="Regional utveckling" xr:uid="{00000000-0004-0000-1A00-000000000000}"/>
    <hyperlink ref="A27" location="'Läkemedel'!A1" display="Läkemedel" xr:uid="{00000000-0004-0000-1A00-000001000000}"/>
    <hyperlink ref="A26" location="'Övrig hälso- och sjukvård'!A1" display="Övrig hälso- och sjukvård" xr:uid="{00000000-0004-0000-1A00-000002000000}"/>
    <hyperlink ref="A25" location="'Tandvård'!A1" display="Tandvård" xr:uid="{00000000-0004-0000-1A00-000003000000}"/>
    <hyperlink ref="A24" location="'Specialiserad psykiatrisk vård'!A1" display="Specialiserad psykiatrisk vård" xr:uid="{00000000-0004-0000-1A00-000004000000}"/>
    <hyperlink ref="A23" location="'Specialiserad somatisk vård'!A1" display="Specialiserad somatisk vård" xr:uid="{00000000-0004-0000-1A00-000005000000}"/>
    <hyperlink ref="A22" location="'Vårdcentraler'!A1" display="Vårdcentraler" xr:uid="{00000000-0004-0000-1A00-000006000000}"/>
    <hyperlink ref="A9" location="'Primärvård'!A1" display="Primärvård" xr:uid="{00000000-0004-0000-1A00-000007000000}"/>
    <hyperlink ref="A8" location="'Vårdplatser'!A1" display="Vårdplatser" xr:uid="{00000000-0004-0000-1A00-000008000000}"/>
    <hyperlink ref="A7" location="'Hälso- och sjukvård'!A1" display="Hälso- och sjukvård" xr:uid="{00000000-0004-0000-1A00-000009000000}"/>
    <hyperlink ref="A6" location="'Kostnader och intäkter'!A1" display="Kostnader för" xr:uid="{00000000-0004-0000-1A00-00000A000000}"/>
    <hyperlink ref="A5" location="'Regionernas ekonomi'!A1" display="Regionernas ekonomi" xr:uid="{00000000-0004-0000-1A00-00000B000000}"/>
    <hyperlink ref="A29" location="'Trafik och infrastruktur'!A1" display="Trafik och infrastruktur, samt allmän regional utveckling" xr:uid="{00000000-0004-0000-1A00-00000C000000}"/>
    <hyperlink ref="A30" location="'Utbildning och kultur'!A1" display="Utbildning och kultur" xr:uid="{00000000-0004-0000-1A00-00000D000000}"/>
    <hyperlink ref="A4" location="Innehåll!A1" display="Innehåll" xr:uid="{00000000-0004-0000-1A00-00000E000000}"/>
    <hyperlink ref="A10" location="'Primärvård 1'!A1" display="Primärvård 1" xr:uid="{13F2D8B6-7AB6-404D-95D1-5E9B86C4D172}"/>
    <hyperlink ref="A11" location="'Primärvård 2'!A1" display="Primärvård 2" xr:uid="{B9A5E707-F577-426C-B180-09AFC6C9D6E9}"/>
    <hyperlink ref="A12" location="'Primärvård 3'!A1" display="Primärvård 3" xr:uid="{A3052ADD-8229-4255-9540-974C7730637C}"/>
    <hyperlink ref="A13" location="'Primärvård 4'!A1" display="Primärvård 4" xr:uid="{D947BD3B-DF09-465D-A51A-D70643A23BE1}"/>
    <hyperlink ref="A14" location="'Allmänläkarvård'!A1" display="Allmänläkarvård" xr:uid="{42908E2A-3C19-40E3-8370-FAB0EEBAE63E}"/>
    <hyperlink ref="A15" location="'Sjuksköterskevård'!A1" display="Sjuksköterskevård" xr:uid="{2A005BC7-5DC3-4465-BBB1-74DE38540643}"/>
    <hyperlink ref="A16" location="'Mödrahälsovård'!A1" display="Mödrahälsovård" xr:uid="{6C1F163F-FDFC-4D9C-A220-9DA2AAB09712}"/>
    <hyperlink ref="A17" location="'Barnhälsovård'!A1" display="Barnhälsovård" xr:uid="{9BB81F3F-A931-4321-B4CB-5A4A00B115B4}"/>
    <hyperlink ref="A18" location="'Fysio- och arbetsterapi'!A1" display="Fysio- och arbetsterapi" xr:uid="{CAB8E459-1C5F-49AD-82C1-47A2080FC75E}"/>
    <hyperlink ref="A19" location="'Primärvårdsansluten hemsjukvård'!A1" display="Primärvårdsansluten hemsjukvård" xr:uid="{497D207B-9C7E-486D-921E-438245818DDC}"/>
    <hyperlink ref="A20" location="'Övrig primärvård'!A1" display="Övrig primärvård" xr:uid="{2AA1A805-F169-47D8-980F-F2461FD26644}"/>
    <hyperlink ref="A21" location="'Sluten primärvård'!A1" display="Sluten primärvård" xr:uid="{6DE03341-F89A-423F-A951-BABCA756A9A8}"/>
  </hyperlinks>
  <pageMargins left="0.7" right="0.7" top="0.75" bottom="0.75" header="0.3" footer="0.3"/>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Blad15">
    <tabColor theme="6"/>
  </sheetPr>
  <dimension ref="A1:I34"/>
  <sheetViews>
    <sheetView showGridLines="0" showRowColHeaders="0" workbookViewId="0"/>
  </sheetViews>
  <sheetFormatPr defaultRowHeight="15" x14ac:dyDescent="0.25"/>
  <cols>
    <col min="1" max="1" width="59.5703125" style="2" customWidth="1"/>
    <col min="3" max="3" width="50.28515625" customWidth="1"/>
    <col min="4" max="4" width="13.28515625" bestFit="1" customWidth="1"/>
    <col min="5" max="5" width="8.85546875" bestFit="1" customWidth="1"/>
    <col min="6" max="6" width="9.85546875" bestFit="1" customWidth="1"/>
    <col min="7" max="7" width="13.28515625" bestFit="1" customWidth="1"/>
    <col min="8" max="8" width="8.85546875" bestFit="1" customWidth="1"/>
    <col min="9" max="9" width="9.85546875" bestFit="1" customWidth="1"/>
    <col min="13" max="13" width="36.42578125" customWidth="1"/>
    <col min="14" max="14" width="13.28515625" bestFit="1" customWidth="1"/>
    <col min="15" max="15" width="8.85546875" bestFit="1" customWidth="1"/>
    <col min="16" max="16" width="9.85546875" bestFit="1" customWidth="1"/>
    <col min="17" max="17" width="13.28515625" bestFit="1" customWidth="1"/>
    <col min="18" max="18" width="8.85546875" bestFit="1" customWidth="1"/>
    <col min="19" max="19" width="9.85546875" bestFit="1" customWidth="1"/>
  </cols>
  <sheetData>
    <row r="1" spans="1:9" ht="35.25" x14ac:dyDescent="0.5">
      <c r="A1" s="3" t="s">
        <v>8</v>
      </c>
    </row>
    <row r="2" spans="1:9" x14ac:dyDescent="0.25">
      <c r="A2" s="239"/>
      <c r="C2" s="321" t="s">
        <v>331</v>
      </c>
      <c r="D2" s="329" t="s">
        <v>66</v>
      </c>
      <c r="E2" s="329"/>
      <c r="F2" s="329"/>
      <c r="G2" s="329" t="s">
        <v>455</v>
      </c>
      <c r="H2" s="304"/>
      <c r="I2" s="304"/>
    </row>
    <row r="3" spans="1:9" ht="15.75" thickBot="1" x14ac:dyDescent="0.3">
      <c r="A3" s="239"/>
      <c r="D3" s="5" t="s">
        <v>322</v>
      </c>
      <c r="E3" s="5" t="s">
        <v>324</v>
      </c>
      <c r="F3" s="330" t="s">
        <v>26</v>
      </c>
      <c r="G3" s="5" t="s">
        <v>322</v>
      </c>
      <c r="H3" s="5" t="s">
        <v>324</v>
      </c>
      <c r="I3" s="5" t="s">
        <v>26</v>
      </c>
    </row>
    <row r="4" spans="1:9" x14ac:dyDescent="0.25">
      <c r="A4" s="17" t="s">
        <v>14</v>
      </c>
      <c r="C4" s="246" t="s">
        <v>325</v>
      </c>
      <c r="D4" s="246">
        <v>7748886</v>
      </c>
      <c r="E4" s="246">
        <v>1338268</v>
      </c>
      <c r="F4" s="322">
        <v>9087154</v>
      </c>
      <c r="G4" s="246">
        <v>6126952</v>
      </c>
      <c r="H4" s="246">
        <v>1012814</v>
      </c>
      <c r="I4" s="246">
        <v>7139766</v>
      </c>
    </row>
    <row r="5" spans="1:9" x14ac:dyDescent="0.25">
      <c r="A5" s="18" t="s">
        <v>0</v>
      </c>
      <c r="C5" s="242" t="s">
        <v>114</v>
      </c>
      <c r="D5" s="242">
        <v>133972</v>
      </c>
      <c r="E5" s="242">
        <v>33414</v>
      </c>
      <c r="F5" s="323">
        <v>167386</v>
      </c>
      <c r="G5" s="242">
        <v>210405</v>
      </c>
      <c r="H5" s="242">
        <v>70335</v>
      </c>
      <c r="I5" s="242">
        <v>280740</v>
      </c>
    </row>
    <row r="6" spans="1:9" x14ac:dyDescent="0.25">
      <c r="A6" s="18" t="s">
        <v>2</v>
      </c>
      <c r="C6" s="211" t="s">
        <v>400</v>
      </c>
      <c r="D6" s="211">
        <v>3232265.6000000006</v>
      </c>
      <c r="E6" s="211">
        <v>567449.4</v>
      </c>
      <c r="F6" s="324">
        <v>3799715</v>
      </c>
      <c r="G6" s="211">
        <v>2649316.0000000005</v>
      </c>
      <c r="H6" s="211">
        <v>467326.80000000005</v>
      </c>
      <c r="I6" s="211">
        <v>3116642.8000000003</v>
      </c>
    </row>
    <row r="7" spans="1:9" x14ac:dyDescent="0.25">
      <c r="A7" s="18" t="s">
        <v>4</v>
      </c>
      <c r="C7" s="242" t="s">
        <v>326</v>
      </c>
      <c r="D7" s="242">
        <v>8613576.5</v>
      </c>
      <c r="E7" s="242">
        <v>106934.39999999999</v>
      </c>
      <c r="F7" s="323">
        <v>8720510.9000000004</v>
      </c>
      <c r="G7" s="242">
        <v>8292996</v>
      </c>
      <c r="H7" s="242">
        <v>131917</v>
      </c>
      <c r="I7" s="242">
        <v>8424913</v>
      </c>
    </row>
    <row r="8" spans="1:9" x14ac:dyDescent="0.25">
      <c r="A8" s="18" t="s">
        <v>6</v>
      </c>
      <c r="C8" s="211" t="s">
        <v>469</v>
      </c>
      <c r="D8" s="211">
        <v>4380742.4666666668</v>
      </c>
      <c r="E8" s="211">
        <v>581708.32000000007</v>
      </c>
      <c r="F8" s="324">
        <v>4962450.7866666671</v>
      </c>
      <c r="G8" s="211">
        <v>3755048.8000000007</v>
      </c>
      <c r="H8" s="211">
        <v>484924.33333333337</v>
      </c>
      <c r="I8" s="211">
        <v>4239973.1333333338</v>
      </c>
    </row>
    <row r="9" spans="1:9" x14ac:dyDescent="0.25">
      <c r="A9" s="18" t="s">
        <v>8</v>
      </c>
      <c r="C9" s="242" t="s">
        <v>328</v>
      </c>
      <c r="D9" s="319">
        <v>0.37143746979541425</v>
      </c>
      <c r="E9" s="319">
        <v>0.37772732766667588</v>
      </c>
      <c r="F9" s="325">
        <v>0.37236753041954679</v>
      </c>
      <c r="G9" s="319">
        <v>0.38124264621800902</v>
      </c>
      <c r="H9" s="319">
        <v>0.37866599345647062</v>
      </c>
      <c r="I9" s="319">
        <v>0.38086779542516636</v>
      </c>
    </row>
    <row r="10" spans="1:9" x14ac:dyDescent="0.25">
      <c r="A10" s="34" t="s">
        <v>95</v>
      </c>
      <c r="C10" s="29" t="s">
        <v>463</v>
      </c>
      <c r="D10" s="29">
        <v>312.97387996365853</v>
      </c>
      <c r="E10" s="29">
        <v>54.945002168463517</v>
      </c>
      <c r="F10" s="326">
        <v>367.91888213212206</v>
      </c>
      <c r="G10" s="29">
        <v>255.25009164880663</v>
      </c>
      <c r="H10" s="29">
        <v>45.024907761076264</v>
      </c>
      <c r="I10" s="29">
        <v>300.27499940988287</v>
      </c>
    </row>
    <row r="11" spans="1:9" x14ac:dyDescent="0.25">
      <c r="A11" s="34" t="s">
        <v>96</v>
      </c>
      <c r="C11" s="242" t="s">
        <v>464</v>
      </c>
      <c r="D11" s="242">
        <v>424.1786216189148</v>
      </c>
      <c r="E11" s="242">
        <v>56.325665167349328</v>
      </c>
      <c r="F11" s="323">
        <v>480.50428678626417</v>
      </c>
      <c r="G11" s="242">
        <v>361.78264516038911</v>
      </c>
      <c r="H11" s="242">
        <v>46.720353678485232</v>
      </c>
      <c r="I11" s="242">
        <v>408.5029988388743</v>
      </c>
    </row>
    <row r="12" spans="1:9" x14ac:dyDescent="0.25">
      <c r="A12" s="34" t="s">
        <v>97</v>
      </c>
      <c r="C12" s="29" t="s">
        <v>470</v>
      </c>
      <c r="D12" s="29"/>
      <c r="E12" s="29"/>
      <c r="F12" s="326">
        <v>7962.3627332700007</v>
      </c>
      <c r="G12" s="29"/>
      <c r="H12" s="29"/>
      <c r="I12" s="29">
        <v>8367.812188079999</v>
      </c>
    </row>
    <row r="13" spans="1:9" x14ac:dyDescent="0.25">
      <c r="A13" s="34" t="s">
        <v>98</v>
      </c>
      <c r="C13" s="242" t="s">
        <v>465</v>
      </c>
      <c r="D13" s="242"/>
      <c r="E13" s="242"/>
      <c r="F13" s="323">
        <v>805.60516180000002</v>
      </c>
      <c r="G13" s="242"/>
      <c r="H13" s="242"/>
      <c r="I13" s="242">
        <v>965.74757441999998</v>
      </c>
    </row>
    <row r="14" spans="1:9" x14ac:dyDescent="0.25">
      <c r="A14" s="34" t="s">
        <v>99</v>
      </c>
      <c r="C14" s="29" t="s">
        <v>466</v>
      </c>
      <c r="D14" s="29"/>
      <c r="E14" s="29"/>
      <c r="F14" s="326">
        <v>44.301243255400003</v>
      </c>
      <c r="G14" s="29"/>
      <c r="H14" s="29"/>
      <c r="I14" s="29">
        <v>59.637693234499999</v>
      </c>
    </row>
    <row r="15" spans="1:9" x14ac:dyDescent="0.25">
      <c r="A15" s="363" t="s">
        <v>100</v>
      </c>
      <c r="C15" s="320" t="s">
        <v>327</v>
      </c>
      <c r="D15" s="320"/>
      <c r="E15" s="320"/>
      <c r="F15" s="328">
        <v>10327589</v>
      </c>
      <c r="G15" s="320"/>
      <c r="H15" s="320"/>
      <c r="I15" s="320">
        <v>10379295</v>
      </c>
    </row>
    <row r="16" spans="1:9" x14ac:dyDescent="0.25">
      <c r="A16" s="34" t="s">
        <v>101</v>
      </c>
      <c r="C16" s="29" t="s">
        <v>467</v>
      </c>
      <c r="D16" s="29"/>
      <c r="E16" s="29"/>
      <c r="F16" s="326">
        <f t="shared" ref="F16:I16" si="0">(F12*1000000)/F15</f>
        <v>770.97982242225169</v>
      </c>
      <c r="G16" s="29"/>
      <c r="H16" s="29"/>
      <c r="I16" s="29">
        <f t="shared" si="0"/>
        <v>806.20236616070736</v>
      </c>
    </row>
    <row r="17" spans="1:9" x14ac:dyDescent="0.25">
      <c r="A17" s="34" t="s">
        <v>102</v>
      </c>
      <c r="C17" s="244" t="s">
        <v>468</v>
      </c>
      <c r="D17" s="244"/>
      <c r="E17" s="244"/>
      <c r="F17" s="327">
        <f t="shared" ref="F17" si="1">(F12*1000000)/F8</f>
        <v>1604.5222563543864</v>
      </c>
      <c r="G17" s="244"/>
      <c r="H17" s="244"/>
      <c r="I17" s="244">
        <f>(I12*1000000)/I8</f>
        <v>1973.5531157721011</v>
      </c>
    </row>
    <row r="18" spans="1:9" x14ac:dyDescent="0.25">
      <c r="A18" s="34" t="s">
        <v>103</v>
      </c>
    </row>
    <row r="19" spans="1:9" ht="15" customHeight="1" x14ac:dyDescent="0.25">
      <c r="A19" s="34" t="s">
        <v>104</v>
      </c>
      <c r="C19" s="98" t="s">
        <v>514</v>
      </c>
    </row>
    <row r="20" spans="1:9" x14ac:dyDescent="0.25">
      <c r="A20" s="34" t="s">
        <v>105</v>
      </c>
      <c r="C20" s="98" t="s">
        <v>471</v>
      </c>
    </row>
    <row r="21" spans="1:9" x14ac:dyDescent="0.25">
      <c r="A21" s="34" t="s">
        <v>106</v>
      </c>
    </row>
    <row r="22" spans="1:9" x14ac:dyDescent="0.25">
      <c r="A22" s="18" t="s">
        <v>10</v>
      </c>
      <c r="C22" s="427" t="s">
        <v>419</v>
      </c>
      <c r="D22" s="427"/>
      <c r="E22" s="427"/>
      <c r="F22" s="427"/>
      <c r="G22" s="427"/>
    </row>
    <row r="23" spans="1:9" x14ac:dyDescent="0.25">
      <c r="A23" s="18" t="s">
        <v>12</v>
      </c>
      <c r="C23" s="427"/>
      <c r="D23" s="427"/>
      <c r="E23" s="427"/>
      <c r="F23" s="427"/>
      <c r="G23" s="427"/>
    </row>
    <row r="24" spans="1:9" x14ac:dyDescent="0.25">
      <c r="A24" s="18" t="s">
        <v>13</v>
      </c>
      <c r="C24" s="427"/>
      <c r="D24" s="427"/>
      <c r="E24" s="427"/>
      <c r="F24" s="427"/>
      <c r="G24" s="427"/>
    </row>
    <row r="25" spans="1:9" x14ac:dyDescent="0.25">
      <c r="A25" s="18" t="s">
        <v>1</v>
      </c>
      <c r="C25" s="427"/>
      <c r="D25" s="427"/>
      <c r="E25" s="427"/>
      <c r="F25" s="427"/>
      <c r="G25" s="427"/>
    </row>
    <row r="26" spans="1:9" x14ac:dyDescent="0.25">
      <c r="A26" s="18" t="s">
        <v>3</v>
      </c>
      <c r="C26" s="427"/>
      <c r="D26" s="427"/>
      <c r="E26" s="427"/>
      <c r="F26" s="427"/>
      <c r="G26" s="427"/>
    </row>
    <row r="27" spans="1:9" x14ac:dyDescent="0.25">
      <c r="A27" s="18" t="s">
        <v>5</v>
      </c>
      <c r="C27" s="427"/>
      <c r="D27" s="427"/>
      <c r="E27" s="427"/>
      <c r="F27" s="427"/>
      <c r="G27" s="427"/>
    </row>
    <row r="28" spans="1:9" x14ac:dyDescent="0.25">
      <c r="A28" s="18" t="s">
        <v>7</v>
      </c>
      <c r="C28" s="427"/>
      <c r="D28" s="427"/>
      <c r="E28" s="427"/>
      <c r="F28" s="427"/>
      <c r="G28" s="427"/>
    </row>
    <row r="29" spans="1:9" x14ac:dyDescent="0.25">
      <c r="A29" s="18" t="s">
        <v>9</v>
      </c>
    </row>
    <row r="30" spans="1:9" x14ac:dyDescent="0.25">
      <c r="A30" s="360" t="s">
        <v>11</v>
      </c>
    </row>
    <row r="31" spans="1:9" x14ac:dyDescent="0.25">
      <c r="A31" s="361"/>
    </row>
    <row r="32" spans="1:9" x14ac:dyDescent="0.25">
      <c r="A32" s="361"/>
    </row>
    <row r="33" spans="1:1" x14ac:dyDescent="0.25">
      <c r="A33" s="361"/>
    </row>
    <row r="34" spans="1:1" x14ac:dyDescent="0.25">
      <c r="A34" s="361"/>
    </row>
  </sheetData>
  <mergeCells count="1">
    <mergeCell ref="C22:G28"/>
  </mergeCells>
  <hyperlinks>
    <hyperlink ref="A28" location="'Regional utveckling'!A1" display="Regional utveckling" xr:uid="{00000000-0004-0000-1B00-000000000000}"/>
    <hyperlink ref="A27" location="'Läkemedel'!A1" display="Läkemedel" xr:uid="{00000000-0004-0000-1B00-000001000000}"/>
    <hyperlink ref="A26" location="'Övrig hälso- och sjukvård'!A1" display="Övrig hälso- och sjukvård" xr:uid="{00000000-0004-0000-1B00-000002000000}"/>
    <hyperlink ref="A25" location="'Tandvård'!A1" display="Tandvård" xr:uid="{00000000-0004-0000-1B00-000003000000}"/>
    <hyperlink ref="A24" location="'Specialiserad psykiatrisk vård'!A1" display="Specialiserad psykiatrisk vård" xr:uid="{00000000-0004-0000-1B00-000004000000}"/>
    <hyperlink ref="A23" location="'Specialiserad somatisk vård'!A1" display="Specialiserad somatisk vård" xr:uid="{00000000-0004-0000-1B00-000005000000}"/>
    <hyperlink ref="A22" location="'Vårdcentraler'!A1" display="Vårdcentraler" xr:uid="{00000000-0004-0000-1B00-000006000000}"/>
    <hyperlink ref="A9" location="'Primärvård'!A1" display="Primärvård" xr:uid="{00000000-0004-0000-1B00-000007000000}"/>
    <hyperlink ref="A8" location="'Vårdplatser'!A1" display="Vårdplatser" xr:uid="{00000000-0004-0000-1B00-000008000000}"/>
    <hyperlink ref="A7" location="'Hälso- och sjukvård'!A1" display="Hälso- och sjukvård" xr:uid="{00000000-0004-0000-1B00-000009000000}"/>
    <hyperlink ref="A6" location="'Kostnader och intäkter'!A1" display="Kostnader för" xr:uid="{00000000-0004-0000-1B00-00000A000000}"/>
    <hyperlink ref="A5" location="'Regionernas ekonomi'!A1" display="Regionernas ekonomi" xr:uid="{00000000-0004-0000-1B00-00000B000000}"/>
    <hyperlink ref="A29" location="'Trafik och infrastruktur'!A1" display="Trafik och infrastruktur, samt allmän regional utveckling" xr:uid="{00000000-0004-0000-1B00-00000C000000}"/>
    <hyperlink ref="A30" location="'Utbildning och kultur'!A1" display="Utbildning och kultur" xr:uid="{00000000-0004-0000-1B00-00000D000000}"/>
    <hyperlink ref="A4" location="Innehåll!A1" display="Innehåll" xr:uid="{00000000-0004-0000-1B00-00000E000000}"/>
    <hyperlink ref="A10" location="'Primärvård 1'!A1" display="Primärvård 1" xr:uid="{17D7D001-4120-44F8-AB68-3641A466802F}"/>
    <hyperlink ref="A11" location="'Primärvård 2'!A1" display="Primärvård 2" xr:uid="{B20CB2A7-D8AB-46B9-897C-DD0FD3F0CD58}"/>
    <hyperlink ref="A12" location="'Primärvård 3'!A1" display="Primärvård 3" xr:uid="{8C89BABC-E10F-4E88-BD04-BCCC6B3266E9}"/>
    <hyperlink ref="A13" location="'Primärvård 4'!A1" display="Primärvård 4" xr:uid="{FBACE3AC-584E-44A2-8175-E8C033BD3645}"/>
    <hyperlink ref="A14" location="'Allmänläkarvård'!A1" display="Allmänläkarvård" xr:uid="{B2F2E2BF-DEEA-46ED-AC85-02CCAFDA9C68}"/>
    <hyperlink ref="A15" location="'Sjuksköterskevård'!A1" display="Sjuksköterskevård" xr:uid="{A2EAD625-D11D-4099-B702-2EE9ABC56E2C}"/>
    <hyperlink ref="A16" location="'Mödrahälsovård'!A1" display="Mödrahälsovård" xr:uid="{299ADCBD-B759-4078-BB53-AB0ABBCCF452}"/>
    <hyperlink ref="A17" location="'Barnhälsovård'!A1" display="Barnhälsovård" xr:uid="{0F951532-8C05-4BA5-BB81-61F25A1306EE}"/>
    <hyperlink ref="A18" location="'Fysio- och arbetsterapi'!A1" display="Fysio- och arbetsterapi" xr:uid="{A002A7D6-1073-4544-92FF-06082D10C028}"/>
    <hyperlink ref="A19" location="'Primärvårdsansluten hemsjukvård'!A1" display="Primärvårdsansluten hemsjukvård" xr:uid="{29C0FCB3-0112-4F61-A6BC-AA66A5757763}"/>
    <hyperlink ref="A20" location="'Övrig primärvård'!A1" display="Övrig primärvård" xr:uid="{18D9B36E-8B7B-43A8-8869-A17AEE145721}"/>
    <hyperlink ref="A21" location="'Sluten primärvård'!A1" display="Sluten primärvård" xr:uid="{4104A620-AFF6-4BD3-A6A6-58C51142AA71}"/>
  </hyperlink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Blad16">
    <tabColor theme="6"/>
  </sheetPr>
  <dimension ref="A1:K34"/>
  <sheetViews>
    <sheetView showGridLines="0" showRowColHeaders="0" workbookViewId="0"/>
  </sheetViews>
  <sheetFormatPr defaultRowHeight="15" x14ac:dyDescent="0.25"/>
  <cols>
    <col min="1" max="1" width="59.5703125" style="2" customWidth="1"/>
    <col min="3" max="3" width="44" bestFit="1" customWidth="1"/>
    <col min="4" max="4" width="16.140625" bestFit="1" customWidth="1"/>
    <col min="5" max="5" width="13.42578125" bestFit="1" customWidth="1"/>
    <col min="6" max="6" width="8.85546875" bestFit="1" customWidth="1"/>
    <col min="7" max="8" width="10.42578125" bestFit="1" customWidth="1"/>
    <col min="14" max="14" width="42.42578125" customWidth="1"/>
    <col min="15" max="29" width="9.85546875" bestFit="1" customWidth="1"/>
    <col min="30" max="30" width="10.5703125" bestFit="1" customWidth="1"/>
    <col min="31" max="46" width="9.85546875" bestFit="1" customWidth="1"/>
  </cols>
  <sheetData>
    <row r="1" spans="1:11" ht="35.25" x14ac:dyDescent="0.5">
      <c r="A1" s="3" t="s">
        <v>8</v>
      </c>
    </row>
    <row r="2" spans="1:11" x14ac:dyDescent="0.25">
      <c r="A2" s="239"/>
      <c r="C2" s="321" t="s">
        <v>332</v>
      </c>
      <c r="D2" s="329" t="s">
        <v>66</v>
      </c>
      <c r="E2" s="329"/>
      <c r="F2" s="329"/>
      <c r="G2" s="329"/>
      <c r="H2" s="329" t="s">
        <v>455</v>
      </c>
      <c r="I2" s="329"/>
      <c r="J2" s="329"/>
      <c r="K2" s="329"/>
    </row>
    <row r="3" spans="1:11" ht="15.75" thickBot="1" x14ac:dyDescent="0.3">
      <c r="A3" s="239"/>
      <c r="D3" s="5" t="s">
        <v>320</v>
      </c>
      <c r="E3" s="5" t="s">
        <v>322</v>
      </c>
      <c r="F3" s="5" t="s">
        <v>324</v>
      </c>
      <c r="G3" s="330" t="s">
        <v>26</v>
      </c>
      <c r="H3" s="5" t="s">
        <v>320</v>
      </c>
      <c r="I3" s="5" t="s">
        <v>322</v>
      </c>
      <c r="J3" s="5" t="s">
        <v>324</v>
      </c>
      <c r="K3" s="5" t="s">
        <v>26</v>
      </c>
    </row>
    <row r="4" spans="1:11" x14ac:dyDescent="0.25">
      <c r="A4" s="17" t="s">
        <v>14</v>
      </c>
      <c r="C4" s="246" t="s">
        <v>325</v>
      </c>
      <c r="D4" s="246">
        <v>120454</v>
      </c>
      <c r="E4" s="246">
        <v>2091224</v>
      </c>
      <c r="F4" s="246">
        <v>35494</v>
      </c>
      <c r="G4" s="322">
        <v>2247172</v>
      </c>
      <c r="H4" s="246">
        <v>98818</v>
      </c>
      <c r="I4" s="246">
        <v>1654614</v>
      </c>
      <c r="J4" s="246">
        <v>36681</v>
      </c>
      <c r="K4" s="246">
        <v>1790113</v>
      </c>
    </row>
    <row r="5" spans="1:11" x14ac:dyDescent="0.25">
      <c r="A5" s="18" t="s">
        <v>0</v>
      </c>
      <c r="C5" s="242" t="s">
        <v>114</v>
      </c>
      <c r="D5" s="242">
        <v>11</v>
      </c>
      <c r="E5" s="242">
        <v>1904</v>
      </c>
      <c r="F5" s="242">
        <v>85</v>
      </c>
      <c r="G5" s="323">
        <v>2000</v>
      </c>
      <c r="H5" s="242">
        <v>7</v>
      </c>
      <c r="I5" s="242">
        <v>1850</v>
      </c>
      <c r="J5" s="242">
        <v>67</v>
      </c>
      <c r="K5" s="242">
        <v>1924</v>
      </c>
    </row>
    <row r="6" spans="1:11" x14ac:dyDescent="0.25">
      <c r="A6" s="18" t="s">
        <v>2</v>
      </c>
      <c r="C6" s="211" t="s">
        <v>400</v>
      </c>
      <c r="D6" s="211">
        <v>120627</v>
      </c>
      <c r="E6" s="211">
        <v>838388</v>
      </c>
      <c r="F6" s="211">
        <v>14266.400000000001</v>
      </c>
      <c r="G6" s="324">
        <v>973281.4</v>
      </c>
      <c r="H6" s="211">
        <v>99053</v>
      </c>
      <c r="I6" s="211">
        <v>663712.00000000012</v>
      </c>
      <c r="J6" s="211">
        <v>14727.2</v>
      </c>
      <c r="K6" s="211">
        <v>777492.20000000007</v>
      </c>
    </row>
    <row r="7" spans="1:11" x14ac:dyDescent="0.25">
      <c r="A7" s="18" t="s">
        <v>4</v>
      </c>
      <c r="C7" s="242" t="s">
        <v>326</v>
      </c>
      <c r="D7" s="242">
        <v>5973.31</v>
      </c>
      <c r="E7" s="242">
        <v>162612.82999999999</v>
      </c>
      <c r="F7" s="242">
        <v>661.01</v>
      </c>
      <c r="G7" s="323">
        <v>169247.15</v>
      </c>
      <c r="H7" s="242">
        <v>8126</v>
      </c>
      <c r="I7" s="242">
        <v>149209</v>
      </c>
      <c r="J7" s="242">
        <v>2280</v>
      </c>
      <c r="K7" s="242">
        <v>159615</v>
      </c>
    </row>
    <row r="8" spans="1:11" x14ac:dyDescent="0.25">
      <c r="A8" s="18" t="s">
        <v>6</v>
      </c>
      <c r="C8" s="211" t="s">
        <v>469</v>
      </c>
      <c r="D8" s="211">
        <v>122618.10333333333</v>
      </c>
      <c r="E8" s="211">
        <v>860069.71066666662</v>
      </c>
      <c r="F8" s="211">
        <v>14354.534666666668</v>
      </c>
      <c r="G8" s="324">
        <v>997042.34866666666</v>
      </c>
      <c r="H8" s="211">
        <v>101761.66666666667</v>
      </c>
      <c r="I8" s="211">
        <v>683606.53333333344</v>
      </c>
      <c r="J8" s="211">
        <v>15031.2</v>
      </c>
      <c r="K8" s="211">
        <v>800399.4</v>
      </c>
    </row>
    <row r="9" spans="1:11" x14ac:dyDescent="0.25">
      <c r="A9" s="18" t="s">
        <v>8</v>
      </c>
      <c r="C9" s="242" t="s">
        <v>328</v>
      </c>
      <c r="D9" s="319">
        <v>0.33035418186641907</v>
      </c>
      <c r="E9" s="319">
        <v>0.2906399753589311</v>
      </c>
      <c r="F9" s="319">
        <v>4.2241645822208483E-2</v>
      </c>
      <c r="G9" s="325">
        <v>0.28884103273307732</v>
      </c>
      <c r="H9" s="319">
        <v>0.36263958160854554</v>
      </c>
      <c r="I9" s="319">
        <v>0.35414234403498962</v>
      </c>
      <c r="J9" s="319">
        <v>4.2828766564175128E-2</v>
      </c>
      <c r="K9" s="319">
        <v>0.34823143379113586</v>
      </c>
    </row>
    <row r="10" spans="1:11" x14ac:dyDescent="0.25">
      <c r="A10" s="34" t="s">
        <v>95</v>
      </c>
      <c r="C10" s="29" t="s">
        <v>463</v>
      </c>
      <c r="D10" s="331">
        <v>11.680073635773073</v>
      </c>
      <c r="E10" s="331">
        <v>81.17945049904678</v>
      </c>
      <c r="F10" s="331">
        <v>1.3813872724795693</v>
      </c>
      <c r="G10" s="332">
        <v>94.240911407299421</v>
      </c>
      <c r="H10" s="331">
        <v>9.5433264012632844</v>
      </c>
      <c r="I10" s="331">
        <v>63.945768956369399</v>
      </c>
      <c r="J10" s="331">
        <v>1.4189017654859988</v>
      </c>
      <c r="K10" s="331">
        <v>74.907997123118676</v>
      </c>
    </row>
    <row r="11" spans="1:11" x14ac:dyDescent="0.25">
      <c r="A11" s="34" t="s">
        <v>96</v>
      </c>
      <c r="C11" s="242" t="s">
        <v>464</v>
      </c>
      <c r="D11" s="333">
        <v>11.872868230264908</v>
      </c>
      <c r="E11" s="333">
        <v>83.278847625197571</v>
      </c>
      <c r="F11" s="333">
        <v>1.3899211777953855</v>
      </c>
      <c r="G11" s="334">
        <v>96.541637033257871</v>
      </c>
      <c r="H11" s="333">
        <v>9.8042946719085133</v>
      </c>
      <c r="I11" s="333">
        <v>65.862520848798823</v>
      </c>
      <c r="J11" s="333">
        <v>1.4481908453319807</v>
      </c>
      <c r="K11" s="333">
        <v>77.11500636603931</v>
      </c>
    </row>
    <row r="12" spans="1:11" x14ac:dyDescent="0.25">
      <c r="A12" s="34" t="s">
        <v>97</v>
      </c>
      <c r="C12" s="29" t="s">
        <v>470</v>
      </c>
      <c r="D12" s="29"/>
      <c r="E12" s="29"/>
      <c r="F12" s="29"/>
      <c r="G12" s="326">
        <v>2322.9120355406303</v>
      </c>
      <c r="H12" s="29"/>
      <c r="I12" s="29"/>
      <c r="J12" s="29"/>
      <c r="K12" s="29">
        <v>2359.8596719643501</v>
      </c>
    </row>
    <row r="13" spans="1:11" x14ac:dyDescent="0.25">
      <c r="A13" s="34" t="s">
        <v>98</v>
      </c>
      <c r="C13" s="242" t="s">
        <v>465</v>
      </c>
      <c r="D13" s="242"/>
      <c r="E13" s="242"/>
      <c r="F13" s="242"/>
      <c r="G13" s="323">
        <v>100.47698817637</v>
      </c>
      <c r="H13" s="242"/>
      <c r="I13" s="242"/>
      <c r="J13" s="242"/>
      <c r="K13" s="242">
        <v>107.56522558565</v>
      </c>
    </row>
    <row r="14" spans="1:11" x14ac:dyDescent="0.25">
      <c r="A14" s="34" t="s">
        <v>99</v>
      </c>
      <c r="C14" s="29" t="s">
        <v>466</v>
      </c>
      <c r="D14" s="29"/>
      <c r="E14" s="29"/>
      <c r="F14" s="29"/>
      <c r="G14" s="326">
        <v>7.094885133960001</v>
      </c>
      <c r="H14" s="29"/>
      <c r="I14" s="29"/>
      <c r="J14" s="29"/>
      <c r="K14" s="29">
        <v>9.7937054917899999</v>
      </c>
    </row>
    <row r="15" spans="1:11" x14ac:dyDescent="0.25">
      <c r="A15" s="34" t="s">
        <v>100</v>
      </c>
      <c r="C15" s="320" t="s">
        <v>472</v>
      </c>
      <c r="D15" s="320"/>
      <c r="E15" s="320"/>
      <c r="F15" s="320"/>
      <c r="G15" s="328">
        <v>2546832</v>
      </c>
      <c r="H15" s="320"/>
      <c r="I15" s="320"/>
      <c r="J15" s="320"/>
      <c r="K15" s="320">
        <v>2549029</v>
      </c>
    </row>
    <row r="16" spans="1:11" x14ac:dyDescent="0.25">
      <c r="A16" s="363" t="s">
        <v>101</v>
      </c>
      <c r="C16" s="29" t="s">
        <v>473</v>
      </c>
      <c r="D16" s="29"/>
      <c r="E16" s="29"/>
      <c r="F16" s="29"/>
      <c r="G16" s="326">
        <f t="shared" ref="G16:K16" si="0">(G12*1000000)/G15</f>
        <v>912.07902034395295</v>
      </c>
      <c r="H16" s="29"/>
      <c r="I16" s="29"/>
      <c r="J16" s="29"/>
      <c r="K16" s="29">
        <f t="shared" si="0"/>
        <v>925.78769090675326</v>
      </c>
    </row>
    <row r="17" spans="1:11" x14ac:dyDescent="0.25">
      <c r="A17" s="34" t="s">
        <v>102</v>
      </c>
      <c r="C17" s="244" t="s">
        <v>468</v>
      </c>
      <c r="D17" s="244"/>
      <c r="E17" s="244"/>
      <c r="F17" s="244"/>
      <c r="G17" s="327">
        <f t="shared" ref="G17:K17" si="1">(G12*1000000)/G8</f>
        <v>2329.8027798388243</v>
      </c>
      <c r="H17" s="244"/>
      <c r="I17" s="244"/>
      <c r="J17" s="244"/>
      <c r="K17" s="244">
        <f t="shared" si="1"/>
        <v>2948.3526249074525</v>
      </c>
    </row>
    <row r="18" spans="1:11" x14ac:dyDescent="0.25">
      <c r="A18" s="34" t="s">
        <v>103</v>
      </c>
    </row>
    <row r="19" spans="1:11" x14ac:dyDescent="0.25">
      <c r="A19" s="34" t="s">
        <v>104</v>
      </c>
      <c r="C19" s="428" t="s">
        <v>514</v>
      </c>
      <c r="D19" s="429"/>
      <c r="E19" s="429"/>
      <c r="F19" s="429"/>
      <c r="G19" s="429"/>
      <c r="H19" s="429"/>
      <c r="I19" s="429"/>
      <c r="J19" s="429"/>
      <c r="K19" s="429"/>
    </row>
    <row r="20" spans="1:11" x14ac:dyDescent="0.25">
      <c r="A20" s="34" t="s">
        <v>105</v>
      </c>
      <c r="C20" s="429"/>
      <c r="D20" s="429"/>
      <c r="E20" s="429"/>
      <c r="F20" s="429"/>
      <c r="G20" s="429"/>
      <c r="H20" s="429"/>
      <c r="I20" s="429"/>
      <c r="J20" s="429"/>
      <c r="K20" s="429"/>
    </row>
    <row r="21" spans="1:11" x14ac:dyDescent="0.25">
      <c r="A21" s="34" t="s">
        <v>106</v>
      </c>
      <c r="C21" s="406"/>
      <c r="D21" s="406"/>
      <c r="E21" s="406"/>
      <c r="F21" s="406"/>
      <c r="G21" s="406"/>
      <c r="H21" s="406"/>
      <c r="I21" s="406"/>
      <c r="J21" s="406"/>
      <c r="K21" s="406"/>
    </row>
    <row r="22" spans="1:11" x14ac:dyDescent="0.25">
      <c r="A22" s="18" t="s">
        <v>10</v>
      </c>
      <c r="C22" s="98" t="s">
        <v>471</v>
      </c>
      <c r="D22" s="288"/>
      <c r="E22" s="288"/>
      <c r="F22" s="288"/>
      <c r="G22" s="288"/>
      <c r="H22" s="288"/>
    </row>
    <row r="23" spans="1:11" x14ac:dyDescent="0.25">
      <c r="A23" s="18" t="s">
        <v>12</v>
      </c>
      <c r="C23" s="428" t="s">
        <v>420</v>
      </c>
      <c r="D23" s="428"/>
      <c r="E23" s="428"/>
      <c r="F23" s="428"/>
      <c r="G23" s="428"/>
      <c r="H23" s="428"/>
    </row>
    <row r="24" spans="1:11" x14ac:dyDescent="0.25">
      <c r="A24" s="18" t="s">
        <v>13</v>
      </c>
      <c r="C24" s="428"/>
      <c r="D24" s="428"/>
      <c r="E24" s="428"/>
      <c r="F24" s="428"/>
      <c r="G24" s="428"/>
      <c r="H24" s="428"/>
    </row>
    <row r="25" spans="1:11" ht="15" customHeight="1" x14ac:dyDescent="0.25">
      <c r="A25" s="18" t="s">
        <v>1</v>
      </c>
      <c r="C25" s="428"/>
      <c r="D25" s="428"/>
      <c r="E25" s="428"/>
      <c r="F25" s="428"/>
      <c r="G25" s="428"/>
      <c r="H25" s="428"/>
    </row>
    <row r="26" spans="1:11" x14ac:dyDescent="0.25">
      <c r="A26" s="18" t="s">
        <v>3</v>
      </c>
      <c r="C26" s="428"/>
      <c r="D26" s="428"/>
      <c r="E26" s="428"/>
      <c r="F26" s="428"/>
      <c r="G26" s="428"/>
      <c r="H26" s="428"/>
    </row>
    <row r="27" spans="1:11" x14ac:dyDescent="0.25">
      <c r="A27" s="18" t="s">
        <v>5</v>
      </c>
      <c r="C27" s="428"/>
      <c r="D27" s="428"/>
      <c r="E27" s="428"/>
      <c r="F27" s="428"/>
      <c r="G27" s="428"/>
      <c r="H27" s="428"/>
    </row>
    <row r="28" spans="1:11" x14ac:dyDescent="0.25">
      <c r="A28" s="18" t="s">
        <v>7</v>
      </c>
      <c r="C28" s="428"/>
      <c r="D28" s="428"/>
      <c r="E28" s="428"/>
      <c r="F28" s="428"/>
      <c r="G28" s="428"/>
      <c r="H28" s="428"/>
    </row>
    <row r="29" spans="1:11" x14ac:dyDescent="0.25">
      <c r="A29" s="18" t="s">
        <v>9</v>
      </c>
    </row>
    <row r="30" spans="1:11" x14ac:dyDescent="0.25">
      <c r="A30" s="360" t="s">
        <v>11</v>
      </c>
    </row>
    <row r="31" spans="1:11" x14ac:dyDescent="0.25">
      <c r="A31" s="361"/>
    </row>
    <row r="32" spans="1:11" x14ac:dyDescent="0.25">
      <c r="A32" s="361"/>
    </row>
    <row r="33" spans="1:1" x14ac:dyDescent="0.25">
      <c r="A33" s="361"/>
    </row>
    <row r="34" spans="1:1" x14ac:dyDescent="0.25">
      <c r="A34" s="361"/>
    </row>
  </sheetData>
  <mergeCells count="2">
    <mergeCell ref="C23:H28"/>
    <mergeCell ref="C19:K21"/>
  </mergeCells>
  <conditionalFormatting sqref="A1">
    <cfRule type="colorScale" priority="2">
      <colorScale>
        <cfvo type="min"/>
        <cfvo type="percentile" val="50"/>
        <cfvo type="max"/>
        <color theme="3"/>
        <color theme="3" tint="0.79995117038483843"/>
        <color theme="0"/>
      </colorScale>
    </cfRule>
  </conditionalFormatting>
  <hyperlinks>
    <hyperlink ref="A28" location="'Regional utveckling'!A1" display="Regional utveckling" xr:uid="{00000000-0004-0000-1C00-000000000000}"/>
    <hyperlink ref="A27" location="'Läkemedel'!A1" display="Läkemedel" xr:uid="{00000000-0004-0000-1C00-000001000000}"/>
    <hyperlink ref="A26" location="'Övrig hälso- och sjukvård'!A1" display="Övrig hälso- och sjukvård" xr:uid="{00000000-0004-0000-1C00-000002000000}"/>
    <hyperlink ref="A25" location="'Tandvård'!A1" display="Tandvård" xr:uid="{00000000-0004-0000-1C00-000003000000}"/>
    <hyperlink ref="A24" location="'Specialiserad psykiatrisk vård'!A1" display="Specialiserad psykiatrisk vård" xr:uid="{00000000-0004-0000-1C00-000004000000}"/>
    <hyperlink ref="A23" location="'Specialiserad somatisk vård'!A1" display="Specialiserad somatisk vård" xr:uid="{00000000-0004-0000-1C00-000005000000}"/>
    <hyperlink ref="A22" location="'Vårdcentraler'!A1" display="Vårdcentraler" xr:uid="{00000000-0004-0000-1C00-000006000000}"/>
    <hyperlink ref="A9" location="'Primärvård'!A1" display="Primärvård" xr:uid="{00000000-0004-0000-1C00-000007000000}"/>
    <hyperlink ref="A8" location="'Vårdplatser'!A1" display="Vårdplatser" xr:uid="{00000000-0004-0000-1C00-000008000000}"/>
    <hyperlink ref="A7" location="'Hälso- och sjukvård'!A1" display="Hälso- och sjukvård" xr:uid="{00000000-0004-0000-1C00-000009000000}"/>
    <hyperlink ref="A6" location="'Kostnader och intäkter'!A1" display="Kostnader för" xr:uid="{00000000-0004-0000-1C00-00000A000000}"/>
    <hyperlink ref="A5" location="'Regionernas ekonomi'!A1" display="Regionernas ekonomi" xr:uid="{00000000-0004-0000-1C00-00000B000000}"/>
    <hyperlink ref="A29" location="'Trafik och infrastruktur'!A1" display="Trafik och infrastruktur, samt allmän regional utveckling" xr:uid="{00000000-0004-0000-1C00-00000C000000}"/>
    <hyperlink ref="A30" location="'Utbildning och kultur'!A1" display="Utbildning och kultur" xr:uid="{00000000-0004-0000-1C00-00000D000000}"/>
    <hyperlink ref="A4" location="Innehåll!A1" display="Innehåll" xr:uid="{00000000-0004-0000-1C00-00000E000000}"/>
    <hyperlink ref="A10" location="'Primärvård 1'!A1" display="Primärvård 1" xr:uid="{C646F240-C670-4823-A52D-521DECBDA9AC}"/>
    <hyperlink ref="A11" location="'Primärvård 2'!A1" display="Primärvård 2" xr:uid="{A4F14B25-352D-4CC7-AA0E-8F6A697C32BD}"/>
    <hyperlink ref="A12" location="'Primärvård 3'!A1" display="Primärvård 3" xr:uid="{8B6D0474-F9A8-4D68-B99E-F2B16B84FF15}"/>
    <hyperlink ref="A13" location="'Primärvård 4'!A1" display="Primärvård 4" xr:uid="{B5E0FBF7-BE4F-4B69-92EE-4689DFED6088}"/>
    <hyperlink ref="A14" location="'Allmänläkarvård'!A1" display="Allmänläkarvård" xr:uid="{747E89D9-90F7-4010-B64B-F03071A30602}"/>
    <hyperlink ref="A15" location="'Sjuksköterskevård'!A1" display="Sjuksköterskevård" xr:uid="{67313544-A37E-447D-88FA-FCF0339A663E}"/>
    <hyperlink ref="A16" location="'Mödrahälsovård'!A1" display="Mödrahälsovård" xr:uid="{D923AF44-3456-4660-B9D5-C5EFC5E0C68E}"/>
    <hyperlink ref="A17" location="'Barnhälsovård'!A1" display="Barnhälsovård" xr:uid="{33BDEF6E-9C28-4E5B-A417-DD5E00295DC4}"/>
    <hyperlink ref="A18" location="'Fysio- och arbetsterapi'!A1" display="Fysio- och arbetsterapi" xr:uid="{F8829913-B80C-411A-BA9F-763217E60288}"/>
    <hyperlink ref="A19" location="'Primärvårdsansluten hemsjukvård'!A1" display="Primärvårdsansluten hemsjukvård" xr:uid="{B48C9F30-6FB0-4E3C-852A-F4716CBC73F4}"/>
    <hyperlink ref="A20" location="'Övrig primärvård'!A1" display="Övrig primärvård" xr:uid="{DEF0DD94-D14B-499A-BB46-FA70F58D8277}"/>
    <hyperlink ref="A21" location="'Sluten primärvård'!A1" display="Sluten primärvård" xr:uid="{9AC84E66-2A9C-403E-A758-47317E740C19}"/>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
    <tabColor theme="6"/>
  </sheetPr>
  <dimension ref="A1:J34"/>
  <sheetViews>
    <sheetView showGridLines="0" showRowColHeaders="0" workbookViewId="0"/>
  </sheetViews>
  <sheetFormatPr defaultRowHeight="15" x14ac:dyDescent="0.25"/>
  <cols>
    <col min="1" max="1" width="59.5703125" style="2" customWidth="1"/>
    <col min="3" max="3" width="32.140625" bestFit="1" customWidth="1"/>
  </cols>
  <sheetData>
    <row r="1" spans="1:10" ht="35.25" x14ac:dyDescent="0.5">
      <c r="A1" s="3" t="s">
        <v>0</v>
      </c>
    </row>
    <row r="2" spans="1:10" x14ac:dyDescent="0.25">
      <c r="A2" s="239"/>
      <c r="C2" s="5" t="s">
        <v>170</v>
      </c>
    </row>
    <row r="3" spans="1:10" x14ac:dyDescent="0.25">
      <c r="A3" s="239"/>
    </row>
    <row r="4" spans="1:10" ht="15.75" thickBot="1" x14ac:dyDescent="0.3">
      <c r="A4" s="17" t="s">
        <v>14</v>
      </c>
      <c r="C4" s="243" t="s">
        <v>171</v>
      </c>
      <c r="D4" s="243" t="s">
        <v>61</v>
      </c>
      <c r="E4" s="243" t="s">
        <v>62</v>
      </c>
      <c r="F4" s="243" t="s">
        <v>63</v>
      </c>
      <c r="G4" s="243" t="s">
        <v>64</v>
      </c>
      <c r="H4" s="243" t="s">
        <v>65</v>
      </c>
      <c r="I4" s="243" t="s">
        <v>66</v>
      </c>
      <c r="J4" s="243">
        <v>2020</v>
      </c>
    </row>
    <row r="5" spans="1:10" x14ac:dyDescent="0.25">
      <c r="A5" s="18" t="s">
        <v>0</v>
      </c>
      <c r="C5" s="245" t="s">
        <v>161</v>
      </c>
      <c r="D5" s="246">
        <v>-300841</v>
      </c>
      <c r="E5" s="246">
        <v>-317526</v>
      </c>
      <c r="F5" s="246">
        <v>-333253</v>
      </c>
      <c r="G5" s="246">
        <v>-347964</v>
      </c>
      <c r="H5" s="246">
        <v>-367252</v>
      </c>
      <c r="I5" s="246">
        <v>-385500</v>
      </c>
      <c r="J5" s="246">
        <v>-404360</v>
      </c>
    </row>
    <row r="6" spans="1:10" x14ac:dyDescent="0.25">
      <c r="A6" s="35" t="s">
        <v>154</v>
      </c>
      <c r="C6" s="170" t="s">
        <v>162</v>
      </c>
      <c r="D6" s="242">
        <v>51362</v>
      </c>
      <c r="E6" s="242">
        <v>54334</v>
      </c>
      <c r="F6" s="242">
        <v>56315</v>
      </c>
      <c r="G6" s="242">
        <v>57341</v>
      </c>
      <c r="H6" s="242">
        <v>64926</v>
      </c>
      <c r="I6" s="242">
        <v>71346</v>
      </c>
      <c r="J6" s="242">
        <v>89290</v>
      </c>
    </row>
    <row r="7" spans="1:10" x14ac:dyDescent="0.25">
      <c r="A7" s="34" t="s">
        <v>155</v>
      </c>
      <c r="C7" s="224" t="s">
        <v>163</v>
      </c>
      <c r="D7" s="29">
        <v>-8884</v>
      </c>
      <c r="E7" s="29">
        <v>-9194</v>
      </c>
      <c r="F7" s="29">
        <v>-9805</v>
      </c>
      <c r="G7" s="29">
        <v>-10478</v>
      </c>
      <c r="H7" s="29">
        <v>-11374</v>
      </c>
      <c r="I7" s="29">
        <v>-12262</v>
      </c>
      <c r="J7" s="29">
        <v>-13211</v>
      </c>
    </row>
    <row r="8" spans="1:10" x14ac:dyDescent="0.25">
      <c r="A8" s="34" t="s">
        <v>156</v>
      </c>
      <c r="C8" s="243" t="s">
        <v>164</v>
      </c>
      <c r="D8" s="244">
        <v>-258364</v>
      </c>
      <c r="E8" s="244">
        <v>-272385</v>
      </c>
      <c r="F8" s="244">
        <v>-286747</v>
      </c>
      <c r="G8" s="244">
        <v>-301100</v>
      </c>
      <c r="H8" s="244">
        <v>-313700</v>
      </c>
      <c r="I8" s="244">
        <v>-326416</v>
      </c>
      <c r="J8" s="244">
        <v>-328281</v>
      </c>
    </row>
    <row r="9" spans="1:10" x14ac:dyDescent="0.25">
      <c r="A9" s="34" t="s">
        <v>157</v>
      </c>
      <c r="C9" s="224" t="s">
        <v>165</v>
      </c>
      <c r="D9" s="29">
        <v>213069</v>
      </c>
      <c r="E9" s="29">
        <v>225200</v>
      </c>
      <c r="F9" s="29">
        <v>238183</v>
      </c>
      <c r="G9" s="29">
        <v>250271</v>
      </c>
      <c r="H9" s="29">
        <v>257885</v>
      </c>
      <c r="I9" s="29">
        <v>270235</v>
      </c>
      <c r="J9" s="29">
        <v>273665</v>
      </c>
    </row>
    <row r="10" spans="1:10" x14ac:dyDescent="0.25">
      <c r="A10" s="18" t="s">
        <v>2</v>
      </c>
      <c r="C10" s="170" t="s">
        <v>166</v>
      </c>
      <c r="D10" s="242">
        <v>47314</v>
      </c>
      <c r="E10" s="242">
        <v>47963</v>
      </c>
      <c r="F10" s="242">
        <v>51632</v>
      </c>
      <c r="G10" s="242">
        <v>54524</v>
      </c>
      <c r="H10" s="242">
        <v>57635</v>
      </c>
      <c r="I10" s="242">
        <v>61467</v>
      </c>
      <c r="J10" s="242">
        <v>76083</v>
      </c>
    </row>
    <row r="11" spans="1:10" x14ac:dyDescent="0.25">
      <c r="A11" s="18" t="s">
        <v>4</v>
      </c>
      <c r="C11" s="224" t="s">
        <v>167</v>
      </c>
      <c r="D11" s="29">
        <v>1282</v>
      </c>
      <c r="E11" s="29">
        <v>-123</v>
      </c>
      <c r="F11" s="29">
        <v>357</v>
      </c>
      <c r="G11" s="29">
        <v>-1011</v>
      </c>
      <c r="H11" s="29">
        <v>-1273</v>
      </c>
      <c r="I11" s="29">
        <v>3646</v>
      </c>
      <c r="J11" s="29">
        <v>-2270</v>
      </c>
    </row>
    <row r="12" spans="1:10" x14ac:dyDescent="0.25">
      <c r="A12" s="18" t="s">
        <v>6</v>
      </c>
      <c r="C12" s="243" t="s">
        <v>168</v>
      </c>
      <c r="D12" s="244">
        <v>3300</v>
      </c>
      <c r="E12" s="244">
        <v>657</v>
      </c>
      <c r="F12" s="244">
        <v>3425</v>
      </c>
      <c r="G12" s="244">
        <v>2682</v>
      </c>
      <c r="H12" s="244">
        <v>547</v>
      </c>
      <c r="I12" s="244">
        <v>8931</v>
      </c>
      <c r="J12" s="244">
        <v>19197</v>
      </c>
    </row>
    <row r="13" spans="1:10" x14ac:dyDescent="0.25">
      <c r="A13" s="18" t="s">
        <v>8</v>
      </c>
      <c r="C13" s="73" t="s">
        <v>169</v>
      </c>
    </row>
    <row r="14" spans="1:10" x14ac:dyDescent="0.25">
      <c r="A14" s="18" t="s">
        <v>10</v>
      </c>
    </row>
    <row r="15" spans="1:10" ht="15" customHeight="1" x14ac:dyDescent="0.25">
      <c r="A15" s="18" t="s">
        <v>12</v>
      </c>
    </row>
    <row r="16" spans="1:10" x14ac:dyDescent="0.25">
      <c r="A16" s="18" t="s">
        <v>13</v>
      </c>
    </row>
    <row r="17" spans="1:1" x14ac:dyDescent="0.25">
      <c r="A17" s="18" t="s">
        <v>1</v>
      </c>
    </row>
    <row r="18" spans="1:1" x14ac:dyDescent="0.25">
      <c r="A18" s="18" t="s">
        <v>3</v>
      </c>
    </row>
    <row r="19" spans="1:1" x14ac:dyDescent="0.25">
      <c r="A19" s="18" t="s">
        <v>5</v>
      </c>
    </row>
    <row r="20" spans="1:1" x14ac:dyDescent="0.25">
      <c r="A20" s="18" t="s">
        <v>7</v>
      </c>
    </row>
    <row r="21" spans="1:1" x14ac:dyDescent="0.25">
      <c r="A21" s="18" t="s">
        <v>9</v>
      </c>
    </row>
    <row r="22" spans="1:1" x14ac:dyDescent="0.25">
      <c r="A22" s="360" t="s">
        <v>11</v>
      </c>
    </row>
    <row r="23" spans="1:1" x14ac:dyDescent="0.25">
      <c r="A23" s="361"/>
    </row>
    <row r="24" spans="1:1" x14ac:dyDescent="0.25">
      <c r="A24" s="361"/>
    </row>
    <row r="25" spans="1:1" x14ac:dyDescent="0.25">
      <c r="A25" s="361"/>
    </row>
    <row r="26" spans="1:1" x14ac:dyDescent="0.25">
      <c r="A26" s="361"/>
    </row>
    <row r="27" spans="1:1" x14ac:dyDescent="0.25">
      <c r="A27" s="361"/>
    </row>
    <row r="28" spans="1:1" x14ac:dyDescent="0.25">
      <c r="A28" s="361"/>
    </row>
    <row r="29" spans="1:1" x14ac:dyDescent="0.25">
      <c r="A29" s="361"/>
    </row>
    <row r="30" spans="1:1" x14ac:dyDescent="0.25">
      <c r="A30" s="361"/>
    </row>
    <row r="31" spans="1:1" x14ac:dyDescent="0.25">
      <c r="A31" s="361"/>
    </row>
    <row r="32" spans="1:1" x14ac:dyDescent="0.25">
      <c r="A32" s="361"/>
    </row>
    <row r="33" spans="1:1" x14ac:dyDescent="0.25">
      <c r="A33" s="361"/>
    </row>
    <row r="34" spans="1:1" x14ac:dyDescent="0.25">
      <c r="A34" s="361"/>
    </row>
  </sheetData>
  <conditionalFormatting sqref="A1">
    <cfRule type="colorScale" priority="1">
      <colorScale>
        <cfvo type="min"/>
        <cfvo type="percentile" val="50"/>
        <cfvo type="max"/>
        <color theme="3"/>
        <color theme="3" tint="0.79995117038483843"/>
        <color theme="0"/>
      </colorScale>
    </cfRule>
    <cfRule type="colorScale" priority="2">
      <colorScale>
        <cfvo type="min"/>
        <cfvo type="percentile" val="50"/>
        <cfvo type="max"/>
        <color theme="3"/>
        <color theme="3" tint="0.79995117038483843"/>
        <color theme="0"/>
      </colorScale>
    </cfRule>
  </conditionalFormatting>
  <hyperlinks>
    <hyperlink ref="A20" location="'Regional utveckling'!A1" display="Regional utveckling" xr:uid="{00000000-0004-0000-0200-000000000000}"/>
    <hyperlink ref="A19" location="'Läkemedel'!A1" display="Läkemedel" xr:uid="{00000000-0004-0000-0200-000001000000}"/>
    <hyperlink ref="A18" location="'Övrig hälso- och sjukvård'!A1" display="Övrig hälso- och sjukvård" xr:uid="{00000000-0004-0000-0200-000002000000}"/>
    <hyperlink ref="A17" location="'Tandvård'!A1" display="Tandvård" xr:uid="{00000000-0004-0000-0200-000003000000}"/>
    <hyperlink ref="A16" location="'Specialiserad psykiatrisk vård'!A1" display="Specialiserad psykiatrisk vård" xr:uid="{00000000-0004-0000-0200-000004000000}"/>
    <hyperlink ref="A15" location="'Specialiserad somatisk vård'!A1" display="Specialiserad somatisk vård" xr:uid="{00000000-0004-0000-0200-000005000000}"/>
    <hyperlink ref="A14" location="'Vårdcentraler'!A1" display="Vårdcentraler" xr:uid="{00000000-0004-0000-0200-000006000000}"/>
    <hyperlink ref="A13" location="'Primärvård'!A1" display="Primärvård" xr:uid="{00000000-0004-0000-0200-000007000000}"/>
    <hyperlink ref="A12" location="'Vårdplatser'!A1" display="Vårdplatser" xr:uid="{00000000-0004-0000-0200-000008000000}"/>
    <hyperlink ref="A11" location="'Hälso- och sjukvård'!A1" display="Hälso- och sjukvård" xr:uid="{00000000-0004-0000-0200-000009000000}"/>
    <hyperlink ref="A5" location="'Regionernas ekonomi'!A1" display="Regionernas ekonomi" xr:uid="{00000000-0004-0000-0200-00000B000000}"/>
    <hyperlink ref="A21" location="'Trafik och infrastruktur'!A1" display="Trafik och infrastruktur, samt allmän regional utveckling" xr:uid="{00000000-0004-0000-0200-00000C000000}"/>
    <hyperlink ref="A22" location="'Utbildning och kultur'!A1" display="Utbildning och kultur" xr:uid="{00000000-0004-0000-0200-00000D000000}"/>
    <hyperlink ref="A4" location="Innehåll!A1" display="Innehåll" xr:uid="{00000000-0004-0000-0200-00000E000000}"/>
    <hyperlink ref="A6" location="'Kostnader och intäkter'!A1" display="Resultaträkning" xr:uid="{00000000-0004-0000-0200-00000F000000}"/>
    <hyperlink ref="A7" location="'Balansräkning'!A1" display="Balansräkning" xr:uid="{00000000-0004-0000-0200-000010000000}"/>
    <hyperlink ref="A8" location="'kostnadsslag'!A1" display="kostnadsslag" xr:uid="{00000000-0004-0000-0200-000011000000}"/>
    <hyperlink ref="A9" location="'intäktsslag'!A1" display="intäktsslag" xr:uid="{00000000-0004-0000-0200-000012000000}"/>
    <hyperlink ref="A10" location="'Kostnader och intäkter'!A1" display="Kostnader för hälso- och sjukvård respektive regional utveckling" xr:uid="{48EE8A78-4BFA-4495-AB84-421B293ECFF6}"/>
  </hyperlinks>
  <pageMargins left="0.7" right="0.7" top="0.75" bottom="0.75" header="0.3" footer="0.3"/>
  <pageSetup paperSize="9" orientation="portrait" r:id="rId1"/>
  <ignoredErrors>
    <ignoredError sqref="D4:I4" numberStoredAsText="1"/>
  </ignoredErrors>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Blad40">
    <tabColor theme="6"/>
  </sheetPr>
  <dimension ref="A1:K34"/>
  <sheetViews>
    <sheetView showGridLines="0" showRowColHeaders="0" workbookViewId="0"/>
  </sheetViews>
  <sheetFormatPr defaultRowHeight="15" x14ac:dyDescent="0.25"/>
  <cols>
    <col min="1" max="1" width="59.5703125" style="2" customWidth="1"/>
    <col min="3" max="3" width="38.42578125" customWidth="1"/>
    <col min="4" max="4" width="16.140625" bestFit="1" customWidth="1"/>
    <col min="5" max="5" width="13.28515625" bestFit="1" customWidth="1"/>
    <col min="6" max="6" width="6.7109375" bestFit="1" customWidth="1"/>
    <col min="7" max="7" width="9.85546875" bestFit="1" customWidth="1"/>
    <col min="8" max="8" width="16.140625" bestFit="1" customWidth="1"/>
    <col min="9" max="9" width="13.28515625" bestFit="1" customWidth="1"/>
    <col min="10" max="10" width="6.7109375" bestFit="1" customWidth="1"/>
    <col min="11" max="11" width="9.85546875" bestFit="1" customWidth="1"/>
    <col min="12" max="12" width="35.28515625" customWidth="1"/>
    <col min="13" max="20" width="9.85546875" bestFit="1" customWidth="1"/>
  </cols>
  <sheetData>
    <row r="1" spans="1:11" ht="35.25" x14ac:dyDescent="0.5">
      <c r="A1" s="3" t="s">
        <v>8</v>
      </c>
    </row>
    <row r="2" spans="1:11" x14ac:dyDescent="0.25">
      <c r="A2" s="239"/>
      <c r="C2" s="321" t="s">
        <v>333</v>
      </c>
      <c r="D2" s="329" t="s">
        <v>66</v>
      </c>
      <c r="E2" s="329"/>
      <c r="F2" s="329"/>
      <c r="G2" s="329"/>
      <c r="H2" s="329" t="s">
        <v>455</v>
      </c>
      <c r="I2" s="329"/>
      <c r="J2" s="329"/>
      <c r="K2" s="329"/>
    </row>
    <row r="3" spans="1:11" ht="15.75" thickBot="1" x14ac:dyDescent="0.3">
      <c r="A3" s="239"/>
      <c r="C3" s="284"/>
      <c r="D3" s="284" t="s">
        <v>320</v>
      </c>
      <c r="E3" s="284" t="s">
        <v>322</v>
      </c>
      <c r="F3" s="284" t="s">
        <v>324</v>
      </c>
      <c r="G3" s="343" t="s">
        <v>26</v>
      </c>
      <c r="H3" s="284" t="s">
        <v>320</v>
      </c>
      <c r="I3" s="284" t="s">
        <v>322</v>
      </c>
      <c r="J3" s="284" t="s">
        <v>324</v>
      </c>
      <c r="K3" s="284" t="s">
        <v>26</v>
      </c>
    </row>
    <row r="4" spans="1:11" x14ac:dyDescent="0.25">
      <c r="A4" s="17" t="s">
        <v>14</v>
      </c>
      <c r="C4" s="246" t="s">
        <v>325</v>
      </c>
      <c r="D4" s="246">
        <v>450765</v>
      </c>
      <c r="E4" s="246">
        <v>1992071</v>
      </c>
      <c r="F4" s="246">
        <v>61070</v>
      </c>
      <c r="G4" s="322">
        <v>2503906</v>
      </c>
      <c r="H4" s="246">
        <v>435496</v>
      </c>
      <c r="I4" s="246">
        <v>1803349</v>
      </c>
      <c r="J4" s="246">
        <v>54559</v>
      </c>
      <c r="K4" s="246">
        <v>2293404</v>
      </c>
    </row>
    <row r="5" spans="1:11" x14ac:dyDescent="0.25">
      <c r="A5" s="18" t="s">
        <v>0</v>
      </c>
      <c r="C5" s="242" t="s">
        <v>114</v>
      </c>
      <c r="D5" s="242">
        <v>694</v>
      </c>
      <c r="E5" s="242">
        <v>134790</v>
      </c>
      <c r="F5" s="242">
        <v>1413</v>
      </c>
      <c r="G5" s="323">
        <v>136897</v>
      </c>
      <c r="H5" s="242">
        <v>617</v>
      </c>
      <c r="I5" s="242">
        <v>125138</v>
      </c>
      <c r="J5" s="242">
        <v>1139</v>
      </c>
      <c r="K5" s="242">
        <v>126894</v>
      </c>
    </row>
    <row r="6" spans="1:11" x14ac:dyDescent="0.25">
      <c r="A6" s="18" t="s">
        <v>2</v>
      </c>
      <c r="C6" s="211" t="s">
        <v>400</v>
      </c>
      <c r="D6" s="211">
        <v>452159</v>
      </c>
      <c r="E6" s="211">
        <v>904692.4</v>
      </c>
      <c r="F6" s="211">
        <v>25558.400000000001</v>
      </c>
      <c r="G6" s="324">
        <v>1382409.7999999998</v>
      </c>
      <c r="H6" s="211">
        <v>436730</v>
      </c>
      <c r="I6" s="211">
        <v>821464.40000000014</v>
      </c>
      <c r="J6" s="211">
        <v>22734.800000000003</v>
      </c>
      <c r="K6" s="211">
        <v>1280929.2000000002</v>
      </c>
    </row>
    <row r="7" spans="1:11" x14ac:dyDescent="0.25">
      <c r="A7" s="18" t="s">
        <v>4</v>
      </c>
      <c r="C7" s="242" t="s">
        <v>326</v>
      </c>
      <c r="D7" s="242">
        <v>13286.009999999998</v>
      </c>
      <c r="E7" s="242">
        <v>326926.36</v>
      </c>
      <c r="F7" s="242">
        <v>7881.71</v>
      </c>
      <c r="G7" s="323">
        <v>348094.08</v>
      </c>
      <c r="H7" s="242">
        <v>14638</v>
      </c>
      <c r="I7" s="242">
        <v>323983</v>
      </c>
      <c r="J7" s="242">
        <v>11847</v>
      </c>
      <c r="K7" s="242">
        <v>350468</v>
      </c>
    </row>
    <row r="8" spans="1:11" x14ac:dyDescent="0.25">
      <c r="A8" s="18" t="s">
        <v>6</v>
      </c>
      <c r="C8" s="211" t="s">
        <v>469</v>
      </c>
      <c r="D8" s="211">
        <v>456587.67</v>
      </c>
      <c r="E8" s="211">
        <v>948282.58133333339</v>
      </c>
      <c r="F8" s="211">
        <v>26609.294666666668</v>
      </c>
      <c r="G8" s="324">
        <v>1431479.5459999999</v>
      </c>
      <c r="H8" s="211">
        <v>441609.33333333331</v>
      </c>
      <c r="I8" s="211">
        <v>864662.13333333354</v>
      </c>
      <c r="J8" s="211">
        <v>24314.400000000001</v>
      </c>
      <c r="K8" s="211">
        <v>1330585.8666666669</v>
      </c>
    </row>
    <row r="9" spans="1:11" x14ac:dyDescent="0.25">
      <c r="A9" s="18" t="s">
        <v>8</v>
      </c>
      <c r="C9" s="242" t="s">
        <v>328</v>
      </c>
      <c r="D9" s="319">
        <v>0.32606288015381141</v>
      </c>
      <c r="E9" s="319">
        <v>0.32969799722695131</v>
      </c>
      <c r="F9" s="319">
        <v>0.30049773538402447</v>
      </c>
      <c r="G9" s="325">
        <v>0.3283856764082419</v>
      </c>
      <c r="H9" s="319">
        <v>0.32851348159765931</v>
      </c>
      <c r="I9" s="319">
        <v>0.32993743858584756</v>
      </c>
      <c r="J9" s="319">
        <v>0.31873675895005205</v>
      </c>
      <c r="K9" s="319">
        <v>0.32942310012411602</v>
      </c>
    </row>
    <row r="10" spans="1:11" x14ac:dyDescent="0.25">
      <c r="A10" s="34" t="s">
        <v>95</v>
      </c>
      <c r="C10" s="29" t="s">
        <v>463</v>
      </c>
      <c r="D10" s="331">
        <v>43.781660947196869</v>
      </c>
      <c r="E10" s="331">
        <v>87.599574305290417</v>
      </c>
      <c r="F10" s="331">
        <v>2.4747692806133164</v>
      </c>
      <c r="G10" s="332">
        <v>133.85600453310059</v>
      </c>
      <c r="H10" s="331">
        <v>42.077038951104093</v>
      </c>
      <c r="I10" s="331">
        <v>79.144527638919612</v>
      </c>
      <c r="J10" s="331">
        <v>2.1903992515869337</v>
      </c>
      <c r="K10" s="331">
        <v>123.41196584161064</v>
      </c>
    </row>
    <row r="11" spans="1:11" x14ac:dyDescent="0.25">
      <c r="A11" s="34" t="s">
        <v>96</v>
      </c>
      <c r="C11" s="242" t="s">
        <v>464</v>
      </c>
      <c r="D11" s="333">
        <v>44.210480296998647</v>
      </c>
      <c r="E11" s="333">
        <v>91.82032527953362</v>
      </c>
      <c r="F11" s="333">
        <v>2.5765253310009402</v>
      </c>
      <c r="G11" s="334">
        <v>138.6073309075332</v>
      </c>
      <c r="H11" s="333">
        <v>42.547141528719756</v>
      </c>
      <c r="I11" s="333">
        <v>83.306441654595375</v>
      </c>
      <c r="J11" s="333">
        <v>2.3425868519971735</v>
      </c>
      <c r="K11" s="333">
        <v>128.19617003531232</v>
      </c>
    </row>
    <row r="12" spans="1:11" x14ac:dyDescent="0.25">
      <c r="A12" s="34" t="s">
        <v>97</v>
      </c>
      <c r="C12" s="29" t="s">
        <v>476</v>
      </c>
      <c r="D12" s="29"/>
      <c r="E12" s="29"/>
      <c r="F12" s="29"/>
      <c r="G12" s="326">
        <v>2719.5824899834997</v>
      </c>
      <c r="H12" s="29"/>
      <c r="I12" s="29"/>
      <c r="J12" s="29"/>
      <c r="K12" s="29">
        <v>2696.5825157475006</v>
      </c>
    </row>
    <row r="13" spans="1:11" x14ac:dyDescent="0.25">
      <c r="A13" s="34" t="s">
        <v>98</v>
      </c>
      <c r="C13" s="242" t="s">
        <v>465</v>
      </c>
      <c r="D13" s="242"/>
      <c r="E13" s="242"/>
      <c r="F13" s="242"/>
      <c r="G13" s="323">
        <v>272.41199081050001</v>
      </c>
      <c r="H13" s="242"/>
      <c r="I13" s="242"/>
      <c r="J13" s="242"/>
      <c r="K13" s="242">
        <v>263.5378383625</v>
      </c>
    </row>
    <row r="14" spans="1:11" x14ac:dyDescent="0.25">
      <c r="A14" s="34" t="s">
        <v>99</v>
      </c>
      <c r="C14" s="29" t="s">
        <v>466</v>
      </c>
      <c r="D14" s="29"/>
      <c r="E14" s="29"/>
      <c r="F14" s="29"/>
      <c r="G14" s="326">
        <v>59.569249611799997</v>
      </c>
      <c r="H14" s="29"/>
      <c r="I14" s="29"/>
      <c r="J14" s="29"/>
      <c r="K14" s="29">
        <v>64.732386897720005</v>
      </c>
    </row>
    <row r="15" spans="1:11" x14ac:dyDescent="0.25">
      <c r="A15" s="34" t="s">
        <v>100</v>
      </c>
      <c r="C15" s="255" t="s">
        <v>327</v>
      </c>
      <c r="D15" s="255"/>
      <c r="E15" s="255"/>
      <c r="F15" s="255"/>
      <c r="G15" s="344">
        <v>10327589</v>
      </c>
      <c r="H15" s="255"/>
      <c r="I15" s="255"/>
      <c r="J15" s="255"/>
      <c r="K15" s="255">
        <v>10379295</v>
      </c>
    </row>
    <row r="16" spans="1:11" x14ac:dyDescent="0.25">
      <c r="A16" s="34" t="s">
        <v>101</v>
      </c>
      <c r="C16" s="340" t="s">
        <v>477</v>
      </c>
      <c r="D16" s="341"/>
      <c r="E16" s="341"/>
      <c r="F16" s="341"/>
      <c r="G16" s="345">
        <v>849622</v>
      </c>
      <c r="H16" s="341"/>
      <c r="I16" s="341"/>
      <c r="J16" s="341"/>
      <c r="K16" s="341">
        <v>842986</v>
      </c>
    </row>
    <row r="17" spans="1:11" x14ac:dyDescent="0.25">
      <c r="A17" s="363" t="s">
        <v>102</v>
      </c>
      <c r="C17" s="242" t="s">
        <v>467</v>
      </c>
      <c r="D17" s="242"/>
      <c r="E17" s="242"/>
      <c r="F17" s="242"/>
      <c r="G17" s="323">
        <f t="shared" ref="G17:K17" si="0">(G12*1000000)/G15</f>
        <v>263.33178924756783</v>
      </c>
      <c r="H17" s="242"/>
      <c r="I17" s="242"/>
      <c r="J17" s="242"/>
      <c r="K17" s="242">
        <f t="shared" si="0"/>
        <v>259.80401518094442</v>
      </c>
    </row>
    <row r="18" spans="1:11" x14ac:dyDescent="0.25">
      <c r="A18" s="34" t="s">
        <v>103</v>
      </c>
      <c r="C18" s="211" t="s">
        <v>468</v>
      </c>
      <c r="D18" s="211"/>
      <c r="E18" s="211"/>
      <c r="F18" s="211"/>
      <c r="G18" s="324">
        <f t="shared" ref="G18:K18" si="1">(G12*1000000)/G8</f>
        <v>1899.8402719639696</v>
      </c>
      <c r="H18" s="211"/>
      <c r="I18" s="211"/>
      <c r="J18" s="211"/>
      <c r="K18" s="211">
        <f t="shared" si="1"/>
        <v>2026.6129254047139</v>
      </c>
    </row>
    <row r="19" spans="1:11" x14ac:dyDescent="0.25">
      <c r="A19" s="34" t="s">
        <v>104</v>
      </c>
    </row>
    <row r="20" spans="1:11" x14ac:dyDescent="0.25">
      <c r="A20" s="34" t="s">
        <v>105</v>
      </c>
      <c r="C20" s="98" t="s">
        <v>514</v>
      </c>
    </row>
    <row r="21" spans="1:11" x14ac:dyDescent="0.25">
      <c r="A21" s="34" t="s">
        <v>106</v>
      </c>
      <c r="C21" s="98" t="s">
        <v>471</v>
      </c>
    </row>
    <row r="22" spans="1:11" x14ac:dyDescent="0.25">
      <c r="A22" s="18" t="s">
        <v>10</v>
      </c>
      <c r="C22" s="98" t="s">
        <v>478</v>
      </c>
    </row>
    <row r="23" spans="1:11" x14ac:dyDescent="0.25">
      <c r="A23" s="18" t="s">
        <v>12</v>
      </c>
    </row>
    <row r="24" spans="1:11" x14ac:dyDescent="0.25">
      <c r="A24" s="18" t="s">
        <v>13</v>
      </c>
    </row>
    <row r="25" spans="1:11" x14ac:dyDescent="0.25">
      <c r="A25" s="18" t="s">
        <v>1</v>
      </c>
    </row>
    <row r="26" spans="1:11" x14ac:dyDescent="0.25">
      <c r="A26" s="18" t="s">
        <v>3</v>
      </c>
    </row>
    <row r="27" spans="1:11" x14ac:dyDescent="0.25">
      <c r="A27" s="18" t="s">
        <v>5</v>
      </c>
    </row>
    <row r="28" spans="1:11" x14ac:dyDescent="0.25">
      <c r="A28" s="18" t="s">
        <v>7</v>
      </c>
    </row>
    <row r="29" spans="1:11" x14ac:dyDescent="0.25">
      <c r="A29" s="18" t="s">
        <v>9</v>
      </c>
    </row>
    <row r="30" spans="1:11" x14ac:dyDescent="0.25">
      <c r="A30" s="360" t="s">
        <v>11</v>
      </c>
    </row>
    <row r="31" spans="1:11" x14ac:dyDescent="0.25">
      <c r="A31" s="361"/>
    </row>
    <row r="32" spans="1:11" x14ac:dyDescent="0.25">
      <c r="A32" s="361"/>
    </row>
    <row r="33" spans="1:1" x14ac:dyDescent="0.25">
      <c r="A33" s="361"/>
    </row>
    <row r="34" spans="1:1" x14ac:dyDescent="0.25">
      <c r="A34" s="361"/>
    </row>
  </sheetData>
  <hyperlinks>
    <hyperlink ref="A28" location="'Regional utveckling'!A1" display="Regional utveckling" xr:uid="{00000000-0004-0000-1D00-000000000000}"/>
    <hyperlink ref="A27" location="'Läkemedel'!A1" display="Läkemedel" xr:uid="{00000000-0004-0000-1D00-000001000000}"/>
    <hyperlink ref="A26" location="'Övrig hälso- och sjukvård'!A1" display="Övrig hälso- och sjukvård" xr:uid="{00000000-0004-0000-1D00-000002000000}"/>
    <hyperlink ref="A25" location="'Tandvård'!A1" display="Tandvård" xr:uid="{00000000-0004-0000-1D00-000003000000}"/>
    <hyperlink ref="A24" location="'Specialiserad psykiatrisk vård'!A1" display="Specialiserad psykiatrisk vård" xr:uid="{00000000-0004-0000-1D00-000004000000}"/>
    <hyperlink ref="A23" location="'Specialiserad somatisk vård'!A1" display="Specialiserad somatisk vård" xr:uid="{00000000-0004-0000-1D00-000005000000}"/>
    <hyperlink ref="A22" location="'Vårdcentraler'!A1" display="Vårdcentraler" xr:uid="{00000000-0004-0000-1D00-000006000000}"/>
    <hyperlink ref="A9" location="'Primärvård'!A1" display="Primärvård" xr:uid="{00000000-0004-0000-1D00-000007000000}"/>
    <hyperlink ref="A8" location="'Vårdplatser'!A1" display="Vårdplatser" xr:uid="{00000000-0004-0000-1D00-000008000000}"/>
    <hyperlink ref="A7" location="'Hälso- och sjukvård'!A1" display="Hälso- och sjukvård" xr:uid="{00000000-0004-0000-1D00-000009000000}"/>
    <hyperlink ref="A6" location="'Kostnader och intäkter'!A1" display="Kostnader för" xr:uid="{00000000-0004-0000-1D00-00000A000000}"/>
    <hyperlink ref="A5" location="'Regionernas ekonomi'!A1" display="Regionernas ekonomi" xr:uid="{00000000-0004-0000-1D00-00000B000000}"/>
    <hyperlink ref="A29" location="'Trafik och infrastruktur'!A1" display="Trafik och infrastruktur, samt allmän regional utveckling" xr:uid="{00000000-0004-0000-1D00-00000C000000}"/>
    <hyperlink ref="A30" location="'Utbildning och kultur'!A1" display="Utbildning och kultur" xr:uid="{00000000-0004-0000-1D00-00000D000000}"/>
    <hyperlink ref="A4" location="Innehåll!A1" display="Innehåll" xr:uid="{00000000-0004-0000-1D00-00000E000000}"/>
    <hyperlink ref="A10" location="'Primärvård 1'!A1" display="Primärvård 1" xr:uid="{ADFE3942-83FB-4139-94F0-4619B26DCFA1}"/>
    <hyperlink ref="A11" location="'Primärvård 2'!A1" display="Primärvård 2" xr:uid="{85917407-DBEE-4894-AA91-8F42DBC1ECC4}"/>
    <hyperlink ref="A12" location="'Primärvård 3'!A1" display="Primärvård 3" xr:uid="{756ACE24-BE14-411B-B9C8-2C4F971EDC47}"/>
    <hyperlink ref="A13" location="'Primärvård 4'!A1" display="Primärvård 4" xr:uid="{BEFD41E6-0675-4269-877B-3590A0C51A22}"/>
    <hyperlink ref="A14" location="'Allmänläkarvård'!A1" display="Allmänläkarvård" xr:uid="{8EDF2B07-A0EF-4BBA-8220-D224918B59E9}"/>
    <hyperlink ref="A15" location="'Sjuksköterskevård'!A1" display="Sjuksköterskevård" xr:uid="{31D20D23-622C-400E-960B-0F833D6B9D2C}"/>
    <hyperlink ref="A16" location="'Mödrahälsovård'!A1" display="Mödrahälsovård" xr:uid="{A487CD6B-9F2B-4529-9E2A-C8D69C7DA384}"/>
    <hyperlink ref="A17" location="'Barnhälsovård'!A1" display="Barnhälsovård" xr:uid="{606008AC-3E8B-475F-97A2-70A198E0C3B1}"/>
    <hyperlink ref="A18" location="'Fysio- och arbetsterapi'!A1" display="Fysio- och arbetsterapi" xr:uid="{73ABAC3D-1651-4BCE-BBC2-15C03F2ED149}"/>
    <hyperlink ref="A19" location="'Primärvårdsansluten hemsjukvård'!A1" display="Primärvårdsansluten hemsjukvård" xr:uid="{711FF899-BAD4-4EE9-9366-9525E74FC1CA}"/>
    <hyperlink ref="A20" location="'Övrig primärvård'!A1" display="Övrig primärvård" xr:uid="{FA83CE7E-19DA-4E1F-8AD9-C6E1DCBC86E2}"/>
    <hyperlink ref="A21" location="'Sluten primärvård'!A1" display="Sluten primärvård" xr:uid="{32251072-B20C-4FE2-BBAE-3FACD3514A3E}"/>
  </hyperlinks>
  <pageMargins left="0.7" right="0.7" top="0.75" bottom="0.75" header="0.3" footer="0.3"/>
  <pageSetup paperSize="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Blad41">
    <tabColor theme="6"/>
  </sheetPr>
  <dimension ref="A1:K34"/>
  <sheetViews>
    <sheetView showGridLines="0" showRowColHeaders="0" workbookViewId="0"/>
  </sheetViews>
  <sheetFormatPr defaultRowHeight="15" x14ac:dyDescent="0.25"/>
  <cols>
    <col min="1" max="1" width="59.5703125" style="2" customWidth="1"/>
    <col min="3" max="3" width="38.5703125" bestFit="1" customWidth="1"/>
    <col min="4" max="4" width="14.7109375" bestFit="1" customWidth="1"/>
    <col min="5" max="5" width="13.42578125" customWidth="1"/>
    <col min="6" max="6" width="7.42578125" bestFit="1" customWidth="1"/>
    <col min="7" max="7" width="9.85546875" bestFit="1" customWidth="1"/>
    <col min="8" max="8" width="14.7109375" bestFit="1" customWidth="1"/>
    <col min="9" max="9" width="13.42578125" bestFit="1" customWidth="1"/>
    <col min="10" max="10" width="7.42578125" bestFit="1" customWidth="1"/>
    <col min="11" max="18" width="9.85546875" bestFit="1" customWidth="1"/>
  </cols>
  <sheetData>
    <row r="1" spans="1:11" ht="35.25" x14ac:dyDescent="0.5">
      <c r="A1" s="3" t="s">
        <v>8</v>
      </c>
    </row>
    <row r="2" spans="1:11" x14ac:dyDescent="0.25">
      <c r="A2" s="239"/>
      <c r="C2" s="321" t="s">
        <v>334</v>
      </c>
      <c r="D2" s="321" t="s">
        <v>66</v>
      </c>
      <c r="E2" s="321"/>
      <c r="F2" s="321"/>
      <c r="G2" s="321"/>
      <c r="H2" s="321" t="s">
        <v>455</v>
      </c>
      <c r="I2" s="321"/>
      <c r="J2" s="321"/>
      <c r="K2" s="321"/>
    </row>
    <row r="3" spans="1:11" ht="15.75" thickBot="1" x14ac:dyDescent="0.3">
      <c r="A3" s="239"/>
      <c r="C3" s="346"/>
      <c r="D3" s="348" t="s">
        <v>321</v>
      </c>
      <c r="E3" s="348" t="s">
        <v>479</v>
      </c>
      <c r="F3" s="348" t="s">
        <v>324</v>
      </c>
      <c r="G3" s="349" t="s">
        <v>26</v>
      </c>
      <c r="H3" s="348" t="s">
        <v>321</v>
      </c>
      <c r="I3" s="348" t="s">
        <v>479</v>
      </c>
      <c r="J3" s="348" t="s">
        <v>324</v>
      </c>
      <c r="K3" s="348" t="s">
        <v>26</v>
      </c>
    </row>
    <row r="4" spans="1:11" x14ac:dyDescent="0.25">
      <c r="A4" s="17" t="s">
        <v>14</v>
      </c>
      <c r="C4" s="246" t="s">
        <v>325</v>
      </c>
      <c r="D4" s="246">
        <v>508858</v>
      </c>
      <c r="E4" s="246">
        <v>7786464</v>
      </c>
      <c r="F4" s="246">
        <v>328738</v>
      </c>
      <c r="G4" s="322">
        <v>8624060</v>
      </c>
      <c r="H4" s="246">
        <v>408228</v>
      </c>
      <c r="I4" s="246">
        <v>6194436</v>
      </c>
      <c r="J4" s="246">
        <v>265178</v>
      </c>
      <c r="K4" s="246">
        <v>6867842</v>
      </c>
    </row>
    <row r="5" spans="1:11" x14ac:dyDescent="0.25">
      <c r="A5" s="18" t="s">
        <v>0</v>
      </c>
      <c r="C5" s="45" t="s">
        <v>114</v>
      </c>
      <c r="D5" s="45">
        <v>140787</v>
      </c>
      <c r="E5" s="45">
        <v>121685</v>
      </c>
      <c r="F5" s="45">
        <v>31243</v>
      </c>
      <c r="G5" s="350">
        <v>293715</v>
      </c>
      <c r="H5" s="45">
        <v>133465</v>
      </c>
      <c r="I5" s="45">
        <v>130957</v>
      </c>
      <c r="J5" s="45">
        <v>22912</v>
      </c>
      <c r="K5" s="45">
        <v>287334</v>
      </c>
    </row>
    <row r="6" spans="1:11" x14ac:dyDescent="0.25">
      <c r="A6" s="18" t="s">
        <v>2</v>
      </c>
      <c r="C6" s="211" t="s">
        <v>400</v>
      </c>
      <c r="D6" s="211">
        <v>316342</v>
      </c>
      <c r="E6" s="211">
        <v>3212094.4</v>
      </c>
      <c r="F6" s="211">
        <v>156960.6</v>
      </c>
      <c r="G6" s="324">
        <v>3685397</v>
      </c>
      <c r="H6" s="211">
        <v>270237.60000000003</v>
      </c>
      <c r="I6" s="211">
        <v>2582843.6</v>
      </c>
      <c r="J6" s="211">
        <v>124702.40000000001</v>
      </c>
      <c r="K6" s="211">
        <v>2977783.6</v>
      </c>
    </row>
    <row r="7" spans="1:11" x14ac:dyDescent="0.25">
      <c r="A7" s="18" t="s">
        <v>4</v>
      </c>
      <c r="C7" s="45" t="s">
        <v>326</v>
      </c>
      <c r="D7" s="45">
        <v>92305.62000000001</v>
      </c>
      <c r="E7" s="45">
        <v>375116.64</v>
      </c>
      <c r="F7" s="45">
        <v>6798.23</v>
      </c>
      <c r="G7" s="350">
        <v>474220.49000000005</v>
      </c>
      <c r="H7" s="45">
        <v>129526</v>
      </c>
      <c r="I7" s="45">
        <v>696871</v>
      </c>
      <c r="J7" s="45">
        <v>40419</v>
      </c>
      <c r="K7" s="45">
        <v>866816</v>
      </c>
    </row>
    <row r="8" spans="1:11" x14ac:dyDescent="0.25">
      <c r="A8" s="18" t="s">
        <v>6</v>
      </c>
      <c r="C8" s="211" t="s">
        <v>469</v>
      </c>
      <c r="D8" s="211">
        <v>328649.41600000003</v>
      </c>
      <c r="E8" s="211">
        <v>3262109.952</v>
      </c>
      <c r="F8" s="211">
        <v>157880.43666666668</v>
      </c>
      <c r="G8" s="324">
        <v>3748639.8046666668</v>
      </c>
      <c r="H8" s="211">
        <v>287507.7333333334</v>
      </c>
      <c r="I8" s="211">
        <v>2675759.7333333334</v>
      </c>
      <c r="J8" s="211">
        <v>130093.20000000001</v>
      </c>
      <c r="K8" s="211">
        <v>3093360.666666667</v>
      </c>
    </row>
    <row r="9" spans="1:11" x14ac:dyDescent="0.25">
      <c r="A9" s="18" t="s">
        <v>8</v>
      </c>
      <c r="C9" s="45" t="s">
        <v>328</v>
      </c>
      <c r="D9" s="314">
        <v>0.35193280983354802</v>
      </c>
      <c r="E9" s="314">
        <v>0.61736885696763544</v>
      </c>
      <c r="F9" s="314">
        <v>0.59174078815463182</v>
      </c>
      <c r="G9" s="351">
        <v>0.596992323885434</v>
      </c>
      <c r="H9" s="314">
        <v>0.36583128963981171</v>
      </c>
      <c r="I9" s="314">
        <v>0.64425025147092507</v>
      </c>
      <c r="J9" s="314">
        <v>0.63115058370483446</v>
      </c>
      <c r="K9" s="314">
        <v>0.62263823731259793</v>
      </c>
    </row>
    <row r="10" spans="1:11" x14ac:dyDescent="0.25">
      <c r="A10" s="34" t="s">
        <v>95</v>
      </c>
      <c r="C10" s="29" t="s">
        <v>463</v>
      </c>
      <c r="D10" s="331">
        <v>30.630769679157449</v>
      </c>
      <c r="E10" s="331">
        <v>311.02074259539182</v>
      </c>
      <c r="F10" s="331">
        <v>15.198184203496094</v>
      </c>
      <c r="G10" s="332">
        <v>356.84969647804536</v>
      </c>
      <c r="H10" s="331">
        <v>26.036219222981909</v>
      </c>
      <c r="I10" s="331">
        <v>248.845764572642</v>
      </c>
      <c r="J10" s="331">
        <v>12.014534705873571</v>
      </c>
      <c r="K10" s="331">
        <v>286.89651850149744</v>
      </c>
    </row>
    <row r="11" spans="1:11" x14ac:dyDescent="0.25">
      <c r="A11" s="34" t="s">
        <v>96</v>
      </c>
      <c r="C11" s="45" t="s">
        <v>464</v>
      </c>
      <c r="D11" s="347">
        <v>31.822472408613475</v>
      </c>
      <c r="E11" s="347">
        <v>315.86364949263572</v>
      </c>
      <c r="F11" s="347">
        <v>15.28725016716551</v>
      </c>
      <c r="G11" s="352">
        <v>362.97337206841468</v>
      </c>
      <c r="H11" s="347">
        <v>27.700121572162018</v>
      </c>
      <c r="I11" s="347">
        <v>257.79783052060213</v>
      </c>
      <c r="J11" s="347">
        <v>12.533914875721329</v>
      </c>
      <c r="K11" s="347">
        <v>298.03186696848553</v>
      </c>
    </row>
    <row r="12" spans="1:11" x14ac:dyDescent="0.25">
      <c r="A12" s="34" t="s">
        <v>97</v>
      </c>
      <c r="C12" s="29" t="s">
        <v>476</v>
      </c>
      <c r="D12" s="29"/>
      <c r="E12" s="29"/>
      <c r="F12" s="29"/>
      <c r="G12" s="326">
        <v>5333.0315117706123</v>
      </c>
      <c r="H12" s="29"/>
      <c r="I12" s="29"/>
      <c r="J12" s="29"/>
      <c r="K12" s="29">
        <v>4932.6365569681529</v>
      </c>
    </row>
    <row r="13" spans="1:11" x14ac:dyDescent="0.25">
      <c r="A13" s="34" t="s">
        <v>98</v>
      </c>
      <c r="C13" s="45" t="s">
        <v>465</v>
      </c>
      <c r="D13" s="45"/>
      <c r="E13" s="45"/>
      <c r="F13" s="45"/>
      <c r="G13" s="350">
        <v>227.4928970093886</v>
      </c>
      <c r="H13" s="45"/>
      <c r="I13" s="45"/>
      <c r="J13" s="45"/>
      <c r="K13" s="45">
        <v>152.48078539584651</v>
      </c>
    </row>
    <row r="14" spans="1:11" x14ac:dyDescent="0.25">
      <c r="A14" s="34" t="s">
        <v>99</v>
      </c>
      <c r="C14" s="29" t="s">
        <v>466</v>
      </c>
      <c r="D14" s="29"/>
      <c r="E14" s="29"/>
      <c r="F14" s="29"/>
      <c r="G14" s="326">
        <v>12.432020123022426</v>
      </c>
      <c r="H14" s="29"/>
      <c r="I14" s="29"/>
      <c r="J14" s="29"/>
      <c r="K14" s="29">
        <v>7.8256378483523594</v>
      </c>
    </row>
    <row r="15" spans="1:11" x14ac:dyDescent="0.25">
      <c r="A15" s="34" t="s">
        <v>100</v>
      </c>
      <c r="C15" s="354" t="s">
        <v>327</v>
      </c>
      <c r="D15" s="354"/>
      <c r="E15" s="354"/>
      <c r="F15" s="354"/>
      <c r="G15" s="355">
        <v>10327589</v>
      </c>
      <c r="H15" s="354"/>
      <c r="I15" s="354"/>
      <c r="J15" s="354"/>
      <c r="K15" s="354">
        <v>10379295</v>
      </c>
    </row>
    <row r="16" spans="1:11" x14ac:dyDescent="0.25">
      <c r="A16" s="34" t="s">
        <v>101</v>
      </c>
      <c r="C16" s="29" t="s">
        <v>467</v>
      </c>
      <c r="D16" s="29"/>
      <c r="E16" s="29"/>
      <c r="F16" s="29"/>
      <c r="G16" s="326">
        <f t="shared" ref="G16:K16" si="0">(G12*1000000)/G15</f>
        <v>516.38688485479167</v>
      </c>
      <c r="H16" s="29"/>
      <c r="I16" s="29"/>
      <c r="J16" s="29"/>
      <c r="K16" s="29">
        <f t="shared" si="0"/>
        <v>475.23811173766165</v>
      </c>
    </row>
    <row r="17" spans="1:11" x14ac:dyDescent="0.25">
      <c r="A17" s="34" t="s">
        <v>102</v>
      </c>
      <c r="C17" s="46" t="s">
        <v>468</v>
      </c>
      <c r="D17" s="46"/>
      <c r="E17" s="46"/>
      <c r="F17" s="46"/>
      <c r="G17" s="353">
        <f t="shared" ref="G17:K17" si="1">(G12*1000000)/G8</f>
        <v>1422.6577611248599</v>
      </c>
      <c r="H17" s="46"/>
      <c r="I17" s="46"/>
      <c r="J17" s="46"/>
      <c r="K17" s="46">
        <f t="shared" si="1"/>
        <v>1594.5882451151249</v>
      </c>
    </row>
    <row r="18" spans="1:11" x14ac:dyDescent="0.25">
      <c r="A18" s="363" t="s">
        <v>103</v>
      </c>
    </row>
    <row r="19" spans="1:11" x14ac:dyDescent="0.25">
      <c r="A19" s="34" t="s">
        <v>104</v>
      </c>
      <c r="C19" s="430" t="s">
        <v>514</v>
      </c>
      <c r="D19" s="406"/>
      <c r="E19" s="406"/>
      <c r="F19" s="406"/>
      <c r="G19" s="406"/>
      <c r="H19" s="406"/>
      <c r="I19" s="406"/>
      <c r="J19" s="406"/>
      <c r="K19" s="406"/>
    </row>
    <row r="20" spans="1:11" x14ac:dyDescent="0.25">
      <c r="A20" s="34" t="s">
        <v>105</v>
      </c>
      <c r="C20" s="406"/>
      <c r="D20" s="406"/>
      <c r="E20" s="406"/>
      <c r="F20" s="406"/>
      <c r="G20" s="406"/>
      <c r="H20" s="406"/>
      <c r="I20" s="406"/>
      <c r="J20" s="406"/>
      <c r="K20" s="406"/>
    </row>
    <row r="21" spans="1:11" x14ac:dyDescent="0.25">
      <c r="A21" s="34" t="s">
        <v>106</v>
      </c>
      <c r="C21" s="406"/>
      <c r="D21" s="406"/>
      <c r="E21" s="406"/>
      <c r="F21" s="406"/>
      <c r="G21" s="406"/>
      <c r="H21" s="406"/>
      <c r="I21" s="406"/>
      <c r="J21" s="406"/>
      <c r="K21" s="406"/>
    </row>
    <row r="22" spans="1:11" x14ac:dyDescent="0.25">
      <c r="A22" s="18" t="s">
        <v>10</v>
      </c>
      <c r="C22" s="98" t="s">
        <v>471</v>
      </c>
    </row>
    <row r="23" spans="1:11" x14ac:dyDescent="0.25">
      <c r="A23" s="18" t="s">
        <v>12</v>
      </c>
      <c r="C23" s="98"/>
    </row>
    <row r="24" spans="1:11" x14ac:dyDescent="0.25">
      <c r="A24" s="18" t="s">
        <v>13</v>
      </c>
      <c r="C24" s="98" t="s">
        <v>480</v>
      </c>
    </row>
    <row r="25" spans="1:11" x14ac:dyDescent="0.25">
      <c r="A25" s="18" t="s">
        <v>1</v>
      </c>
    </row>
    <row r="26" spans="1:11" x14ac:dyDescent="0.25">
      <c r="A26" s="18" t="s">
        <v>3</v>
      </c>
    </row>
    <row r="27" spans="1:11" x14ac:dyDescent="0.25">
      <c r="A27" s="18" t="s">
        <v>5</v>
      </c>
    </row>
    <row r="28" spans="1:11" x14ac:dyDescent="0.25">
      <c r="A28" s="18" t="s">
        <v>7</v>
      </c>
    </row>
    <row r="29" spans="1:11" x14ac:dyDescent="0.25">
      <c r="A29" s="18" t="s">
        <v>9</v>
      </c>
    </row>
    <row r="30" spans="1:11" x14ac:dyDescent="0.25">
      <c r="A30" s="360" t="s">
        <v>11</v>
      </c>
    </row>
    <row r="31" spans="1:11" x14ac:dyDescent="0.25">
      <c r="A31" s="361"/>
    </row>
    <row r="32" spans="1:11" x14ac:dyDescent="0.25">
      <c r="A32" s="361"/>
    </row>
    <row r="33" spans="1:1" x14ac:dyDescent="0.25">
      <c r="A33" s="361"/>
    </row>
    <row r="34" spans="1:1" x14ac:dyDescent="0.25">
      <c r="A34" s="361"/>
    </row>
  </sheetData>
  <mergeCells count="1">
    <mergeCell ref="C19:K21"/>
  </mergeCells>
  <hyperlinks>
    <hyperlink ref="A28" location="'Regional utveckling'!A1" display="Regional utveckling" xr:uid="{00000000-0004-0000-1E00-000000000000}"/>
    <hyperlink ref="A27" location="'Läkemedel'!A1" display="Läkemedel" xr:uid="{00000000-0004-0000-1E00-000001000000}"/>
    <hyperlink ref="A26" location="'Övrig hälso- och sjukvård'!A1" display="Övrig hälso- och sjukvård" xr:uid="{00000000-0004-0000-1E00-000002000000}"/>
    <hyperlink ref="A25" location="'Tandvård'!A1" display="Tandvård" xr:uid="{00000000-0004-0000-1E00-000003000000}"/>
    <hyperlink ref="A24" location="'Specialiserad psykiatrisk vård'!A1" display="Specialiserad psykiatrisk vård" xr:uid="{00000000-0004-0000-1E00-000004000000}"/>
    <hyperlink ref="A23" location="'Specialiserad somatisk vård'!A1" display="Specialiserad somatisk vård" xr:uid="{00000000-0004-0000-1E00-000005000000}"/>
    <hyperlink ref="A22" location="'Vårdcentraler'!A1" display="Vårdcentraler" xr:uid="{00000000-0004-0000-1E00-000006000000}"/>
    <hyperlink ref="A9" location="'Primärvård'!A1" display="Primärvård" xr:uid="{00000000-0004-0000-1E00-000007000000}"/>
    <hyperlink ref="A8" location="'Vårdplatser'!A1" display="Vårdplatser" xr:uid="{00000000-0004-0000-1E00-000008000000}"/>
    <hyperlink ref="A7" location="'Hälso- och sjukvård'!A1" display="Hälso- och sjukvård" xr:uid="{00000000-0004-0000-1E00-000009000000}"/>
    <hyperlink ref="A6" location="'Kostnader och intäkter'!A1" display="Kostnader för" xr:uid="{00000000-0004-0000-1E00-00000A000000}"/>
    <hyperlink ref="A5" location="'Regionernas ekonomi'!A1" display="Regionernas ekonomi" xr:uid="{00000000-0004-0000-1E00-00000B000000}"/>
    <hyperlink ref="A29" location="'Trafik och infrastruktur'!A1" display="Trafik och infrastruktur, samt allmän regional utveckling" xr:uid="{00000000-0004-0000-1E00-00000C000000}"/>
    <hyperlink ref="A30" location="'Utbildning och kultur'!A1" display="Utbildning och kultur" xr:uid="{00000000-0004-0000-1E00-00000D000000}"/>
    <hyperlink ref="A4" location="Innehåll!A1" display="Innehåll" xr:uid="{00000000-0004-0000-1E00-00000E000000}"/>
    <hyperlink ref="A10" location="'Primärvård 1'!A1" display="Primärvård 1" xr:uid="{59BFA304-8412-4279-B1D4-ED96A4E688A0}"/>
    <hyperlink ref="A11" location="'Primärvård 2'!A1" display="Primärvård 2" xr:uid="{BE8051C0-6A16-4BA3-86E5-BE99A31FBB4E}"/>
    <hyperlink ref="A12" location="'Primärvård 3'!A1" display="Primärvård 3" xr:uid="{EE09BE98-C293-444A-97AB-92DDC31C9CCF}"/>
    <hyperlink ref="A13" location="'Primärvård 4'!A1" display="Primärvård 4" xr:uid="{511A1E8C-1347-4EC0-9FED-BD4377552CE7}"/>
    <hyperlink ref="A14" location="'Allmänläkarvård'!A1" display="Allmänläkarvård" xr:uid="{2B37BF72-D0A8-4EEA-ACD7-67CD35573FBC}"/>
    <hyperlink ref="A15" location="'Sjuksköterskevård'!A1" display="Sjuksköterskevård" xr:uid="{24AC0C59-0569-4C44-B6AA-1717564D33CF}"/>
    <hyperlink ref="A16" location="'Mödrahälsovård'!A1" display="Mödrahälsovård" xr:uid="{F1986BC7-2EAF-426D-8CF0-5AD86C2CFD7E}"/>
    <hyperlink ref="A17" location="'Barnhälsovård'!A1" display="Barnhälsovård" xr:uid="{84CEFA41-EA42-46CA-951B-BD2721D88D67}"/>
    <hyperlink ref="A18" location="'Fysio- och arbetsterapi'!A1" display="Fysio- och arbetsterapi" xr:uid="{14598202-6C7E-42A5-920A-73BFCD189E80}"/>
    <hyperlink ref="A19" location="'Primärvårdsansluten hemsjukvård'!A1" display="Primärvårdsansluten hemsjukvård" xr:uid="{7C6D2CC8-F935-4966-92C3-EDB2B4BBBF57}"/>
    <hyperlink ref="A20" location="'Övrig primärvård'!A1" display="Övrig primärvård" xr:uid="{02A67B6F-4235-4641-8250-48F857322038}"/>
    <hyperlink ref="A21" location="'Sluten primärvård'!A1" display="Sluten primärvård" xr:uid="{EE14BDBA-FB93-4635-974F-4A23C1174A4A}"/>
  </hyperlinks>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Blad42">
    <tabColor theme="6"/>
  </sheetPr>
  <dimension ref="A1:Q34"/>
  <sheetViews>
    <sheetView showGridLines="0" showRowColHeaders="0" workbookViewId="0"/>
  </sheetViews>
  <sheetFormatPr defaultRowHeight="15" x14ac:dyDescent="0.25"/>
  <cols>
    <col min="1" max="1" width="59.5703125" style="2" customWidth="1"/>
    <col min="3" max="3" width="38.5703125" bestFit="1" customWidth="1"/>
    <col min="4" max="4" width="14.7109375" bestFit="1" customWidth="1"/>
    <col min="5" max="5" width="13.42578125" bestFit="1" customWidth="1"/>
    <col min="6" max="6" width="16.140625" bestFit="1" customWidth="1"/>
    <col min="7" max="7" width="13.28515625" bestFit="1" customWidth="1"/>
    <col min="8" max="8" width="15.140625" bestFit="1" customWidth="1"/>
    <col min="9" max="9" width="6.7109375" bestFit="1" customWidth="1"/>
    <col min="10" max="10" width="9.85546875" bestFit="1" customWidth="1"/>
    <col min="11" max="11" width="14.7109375" bestFit="1" customWidth="1"/>
    <col min="12" max="12" width="13.42578125" bestFit="1" customWidth="1"/>
    <col min="13" max="13" width="16.140625" bestFit="1" customWidth="1"/>
    <col min="14" max="14" width="13.28515625" bestFit="1" customWidth="1"/>
    <col min="15" max="15" width="15.140625" bestFit="1" customWidth="1"/>
    <col min="16" max="16" width="6.7109375" bestFit="1" customWidth="1"/>
    <col min="17" max="17" width="9.85546875" bestFit="1" customWidth="1"/>
    <col min="18" max="18" width="12.28515625" bestFit="1" customWidth="1"/>
    <col min="19" max="19" width="13.42578125" bestFit="1" customWidth="1"/>
    <col min="20" max="20" width="9.85546875" bestFit="1" customWidth="1"/>
    <col min="21" max="21" width="13.42578125" bestFit="1" customWidth="1"/>
    <col min="22" max="23" width="9.85546875" bestFit="1" customWidth="1"/>
    <col min="24" max="25" width="12.28515625" bestFit="1" customWidth="1"/>
    <col min="26" max="26" width="13.42578125" bestFit="1" customWidth="1"/>
    <col min="27" max="27" width="9.85546875" bestFit="1" customWidth="1"/>
    <col min="28" max="28" width="13.42578125" bestFit="1" customWidth="1"/>
  </cols>
  <sheetData>
    <row r="1" spans="1:17" ht="35.25" x14ac:dyDescent="0.5">
      <c r="A1" s="3" t="s">
        <v>8</v>
      </c>
    </row>
    <row r="2" spans="1:17" x14ac:dyDescent="0.25">
      <c r="A2" s="239"/>
      <c r="C2" s="321" t="s">
        <v>337</v>
      </c>
      <c r="D2" s="329" t="s">
        <v>66</v>
      </c>
      <c r="E2" s="329"/>
      <c r="F2" s="329"/>
      <c r="G2" s="329"/>
      <c r="H2" s="329"/>
      <c r="I2" s="329"/>
      <c r="J2" s="329"/>
      <c r="K2" s="329" t="s">
        <v>455</v>
      </c>
      <c r="L2" s="329"/>
      <c r="M2" s="329"/>
      <c r="N2" s="329"/>
      <c r="O2" s="329"/>
      <c r="P2" s="329"/>
      <c r="Q2" s="329"/>
    </row>
    <row r="3" spans="1:17" ht="15.75" thickBot="1" x14ac:dyDescent="0.3">
      <c r="A3" s="239"/>
      <c r="C3" s="342"/>
      <c r="D3" s="284" t="s">
        <v>321</v>
      </c>
      <c r="E3" s="284" t="s">
        <v>479</v>
      </c>
      <c r="F3" s="284" t="s">
        <v>320</v>
      </c>
      <c r="G3" s="284" t="s">
        <v>322</v>
      </c>
      <c r="H3" s="284" t="s">
        <v>323</v>
      </c>
      <c r="I3" s="284" t="s">
        <v>324</v>
      </c>
      <c r="J3" s="343" t="s">
        <v>26</v>
      </c>
      <c r="K3" s="284" t="s">
        <v>321</v>
      </c>
      <c r="L3" s="284" t="s">
        <v>479</v>
      </c>
      <c r="M3" s="284" t="s">
        <v>320</v>
      </c>
      <c r="N3" s="284" t="s">
        <v>322</v>
      </c>
      <c r="O3" s="284" t="s">
        <v>323</v>
      </c>
      <c r="P3" s="284" t="s">
        <v>324</v>
      </c>
      <c r="Q3" s="284" t="s">
        <v>26</v>
      </c>
    </row>
    <row r="4" spans="1:17" x14ac:dyDescent="0.25">
      <c r="A4" s="17" t="s">
        <v>14</v>
      </c>
      <c r="C4" s="246" t="s">
        <v>481</v>
      </c>
      <c r="D4" s="246">
        <v>34</v>
      </c>
      <c r="E4" s="246">
        <v>32</v>
      </c>
      <c r="F4" s="246">
        <v>67133</v>
      </c>
      <c r="G4" s="246">
        <v>799523</v>
      </c>
      <c r="H4" s="246">
        <v>2343600</v>
      </c>
      <c r="I4" s="246">
        <v>727</v>
      </c>
      <c r="J4" s="322">
        <v>3211049</v>
      </c>
      <c r="K4" s="246">
        <v>136</v>
      </c>
      <c r="L4" s="246">
        <v>476</v>
      </c>
      <c r="M4" s="246">
        <v>43697</v>
      </c>
      <c r="N4" s="246">
        <v>764453</v>
      </c>
      <c r="O4" s="246">
        <v>2619659</v>
      </c>
      <c r="P4" s="246">
        <v>405</v>
      </c>
      <c r="Q4" s="246">
        <v>3428826</v>
      </c>
    </row>
    <row r="5" spans="1:17" x14ac:dyDescent="0.25">
      <c r="A5" s="18" t="s">
        <v>0</v>
      </c>
      <c r="C5" s="242" t="s">
        <v>335</v>
      </c>
      <c r="D5" s="242">
        <v>5</v>
      </c>
      <c r="E5" s="242"/>
      <c r="F5" s="242">
        <v>222762</v>
      </c>
      <c r="G5" s="242">
        <v>17</v>
      </c>
      <c r="H5" s="242">
        <v>59</v>
      </c>
      <c r="I5" s="242">
        <v>4</v>
      </c>
      <c r="J5" s="323">
        <v>222847</v>
      </c>
      <c r="K5" s="242">
        <v>27</v>
      </c>
      <c r="L5" s="242"/>
      <c r="M5" s="242">
        <v>142603</v>
      </c>
      <c r="N5" s="242">
        <v>44</v>
      </c>
      <c r="O5" s="242">
        <v>10</v>
      </c>
      <c r="P5" s="242">
        <v>1</v>
      </c>
      <c r="Q5" s="242">
        <v>142685</v>
      </c>
    </row>
    <row r="6" spans="1:17" x14ac:dyDescent="0.25">
      <c r="A6" s="18" t="s">
        <v>2</v>
      </c>
      <c r="C6" s="211" t="s">
        <v>400</v>
      </c>
      <c r="D6" s="211">
        <v>31.200000000000003</v>
      </c>
      <c r="E6" s="211">
        <v>25.6</v>
      </c>
      <c r="F6" s="211">
        <v>581099</v>
      </c>
      <c r="G6" s="211">
        <v>639643.19999999995</v>
      </c>
      <c r="H6" s="211">
        <v>1874929.2000000002</v>
      </c>
      <c r="I6" s="211">
        <v>585.20000000000005</v>
      </c>
      <c r="J6" s="324">
        <v>3096313.4000000004</v>
      </c>
      <c r="K6" s="211">
        <v>130.4</v>
      </c>
      <c r="L6" s="211">
        <v>380.8</v>
      </c>
      <c r="M6" s="211">
        <v>377900</v>
      </c>
      <c r="N6" s="211">
        <v>611630.4</v>
      </c>
      <c r="O6" s="211">
        <v>2095879.2000000002</v>
      </c>
      <c r="P6" s="211">
        <v>482</v>
      </c>
      <c r="Q6" s="211">
        <v>3086402.8000000003</v>
      </c>
    </row>
    <row r="7" spans="1:17" x14ac:dyDescent="0.25">
      <c r="A7" s="18" t="s">
        <v>4</v>
      </c>
      <c r="C7" s="242" t="s">
        <v>326</v>
      </c>
      <c r="D7" s="242">
        <v>3</v>
      </c>
      <c r="E7" s="242"/>
      <c r="F7" s="242">
        <v>24273</v>
      </c>
      <c r="G7" s="242">
        <v>478</v>
      </c>
      <c r="H7" s="242">
        <v>139</v>
      </c>
      <c r="I7" s="242">
        <v>789</v>
      </c>
      <c r="J7" s="323">
        <v>25682</v>
      </c>
      <c r="K7" s="242">
        <v>5</v>
      </c>
      <c r="L7" s="242">
        <v>2</v>
      </c>
      <c r="M7" s="242">
        <v>45602</v>
      </c>
      <c r="N7" s="242">
        <v>2414</v>
      </c>
      <c r="O7" s="242">
        <v>330</v>
      </c>
      <c r="P7" s="242">
        <v>939</v>
      </c>
      <c r="Q7" s="242">
        <v>49292</v>
      </c>
    </row>
    <row r="8" spans="1:17" x14ac:dyDescent="0.25">
      <c r="A8" s="18" t="s">
        <v>6</v>
      </c>
      <c r="C8" s="29" t="s">
        <v>469</v>
      </c>
      <c r="D8" s="29">
        <v>31.6</v>
      </c>
      <c r="E8" s="29">
        <v>25.6</v>
      </c>
      <c r="F8" s="29">
        <v>589190</v>
      </c>
      <c r="G8" s="29">
        <v>639706.93333333323</v>
      </c>
      <c r="H8" s="29">
        <v>1874947.7333333336</v>
      </c>
      <c r="I8" s="29">
        <v>690.40000000000009</v>
      </c>
      <c r="J8" s="326">
        <v>3104592.2666666671</v>
      </c>
      <c r="K8" s="29">
        <v>131.06666666666666</v>
      </c>
      <c r="L8" s="29">
        <v>381.06666666666666</v>
      </c>
      <c r="M8" s="29">
        <v>393100.66666666669</v>
      </c>
      <c r="N8" s="29">
        <v>611952.26666666672</v>
      </c>
      <c r="O8" s="29">
        <v>2095923.2000000002</v>
      </c>
      <c r="P8" s="29">
        <v>607.20000000000005</v>
      </c>
      <c r="Q8" s="29">
        <v>3102095.4666666668</v>
      </c>
    </row>
    <row r="9" spans="1:17" x14ac:dyDescent="0.25">
      <c r="A9" s="18" t="s">
        <v>8</v>
      </c>
      <c r="C9" s="244" t="s">
        <v>328</v>
      </c>
      <c r="D9" s="356">
        <v>0.35897435897435898</v>
      </c>
      <c r="E9" s="356">
        <v>3.125E-2</v>
      </c>
      <c r="F9" s="356">
        <v>0.46664011016370022</v>
      </c>
      <c r="G9" s="356">
        <v>0.65260990935104957</v>
      </c>
      <c r="H9" s="356">
        <v>0.81020444910191902</v>
      </c>
      <c r="I9" s="356">
        <v>7.2404371584699451E-2</v>
      </c>
      <c r="J9" s="357">
        <v>0.74423023965151758</v>
      </c>
      <c r="K9" s="356">
        <v>0.23312883435582821</v>
      </c>
      <c r="L9" s="356">
        <v>0.7142857142857143</v>
      </c>
      <c r="M9" s="356">
        <v>0.45658397701210029</v>
      </c>
      <c r="N9" s="356">
        <v>0.68212246221940864</v>
      </c>
      <c r="O9" s="356">
        <v>0.80335889587529663</v>
      </c>
      <c r="P9" s="356">
        <v>0.1676470588235294</v>
      </c>
      <c r="Q9" s="356">
        <v>0.75887982784482433</v>
      </c>
    </row>
    <row r="10" spans="1:17" x14ac:dyDescent="0.25">
      <c r="A10" s="34" t="s">
        <v>95</v>
      </c>
      <c r="C10" s="29" t="s">
        <v>463</v>
      </c>
      <c r="D10" s="331">
        <v>3.0210342413897382E-3</v>
      </c>
      <c r="E10" s="331">
        <v>2.4787973262685027E-3</v>
      </c>
      <c r="F10" s="331">
        <v>56.266665917863307</v>
      </c>
      <c r="G10" s="331">
        <v>61.935384918977697</v>
      </c>
      <c r="H10" s="331">
        <v>181.54568312120094</v>
      </c>
      <c r="I10" s="331">
        <v>5.6663757630169058E-2</v>
      </c>
      <c r="J10" s="332">
        <v>299.80989754723976</v>
      </c>
      <c r="K10" s="331">
        <v>1.2563473723407997E-2</v>
      </c>
      <c r="L10" s="331">
        <v>3.6688426333387765E-2</v>
      </c>
      <c r="M10" s="331">
        <v>36.409023926962284</v>
      </c>
      <c r="N10" s="331">
        <v>58.927932966545413</v>
      </c>
      <c r="O10" s="331">
        <v>201.92885933004123</v>
      </c>
      <c r="P10" s="331">
        <v>4.6438606861063297E-2</v>
      </c>
      <c r="Q10" s="331">
        <v>297.36150673046677</v>
      </c>
    </row>
    <row r="11" spans="1:17" x14ac:dyDescent="0.25">
      <c r="A11" s="34" t="s">
        <v>96</v>
      </c>
      <c r="C11" s="242" t="s">
        <v>464</v>
      </c>
      <c r="D11" s="333">
        <v>3.0597654496126833E-3</v>
      </c>
      <c r="E11" s="333">
        <v>2.4787973262685027E-3</v>
      </c>
      <c r="F11" s="333">
        <v>57.050101432192932</v>
      </c>
      <c r="G11" s="333">
        <v>61.941556091487882</v>
      </c>
      <c r="H11" s="333">
        <v>181.54747766718191</v>
      </c>
      <c r="I11" s="333">
        <v>6.6850065392803693E-2</v>
      </c>
      <c r="J11" s="334">
        <v>300.61152381903145</v>
      </c>
      <c r="K11" s="333">
        <v>1.2627704161666729E-2</v>
      </c>
      <c r="L11" s="333">
        <v>3.671411850869126E-2</v>
      </c>
      <c r="M11" s="333">
        <v>37.873542149699638</v>
      </c>
      <c r="N11" s="333">
        <v>58.958943422136734</v>
      </c>
      <c r="O11" s="333">
        <v>201.93309853896631</v>
      </c>
      <c r="P11" s="333">
        <v>5.8501083166053187E-2</v>
      </c>
      <c r="Q11" s="333">
        <v>298.87342701663908</v>
      </c>
    </row>
    <row r="12" spans="1:17" x14ac:dyDescent="0.25">
      <c r="A12" s="34" t="s">
        <v>97</v>
      </c>
      <c r="C12" s="29" t="s">
        <v>476</v>
      </c>
      <c r="D12" s="29"/>
      <c r="E12" s="29"/>
      <c r="F12" s="29"/>
      <c r="G12" s="29"/>
      <c r="H12" s="29"/>
      <c r="I12" s="29"/>
      <c r="J12" s="326">
        <v>1047.1151094845409</v>
      </c>
      <c r="K12" s="29"/>
      <c r="L12" s="29"/>
      <c r="M12" s="29"/>
      <c r="N12" s="29"/>
      <c r="O12" s="29"/>
      <c r="P12" s="29"/>
      <c r="Q12" s="29">
        <v>1071.3036576550001</v>
      </c>
    </row>
    <row r="13" spans="1:17" x14ac:dyDescent="0.25">
      <c r="A13" s="34" t="s">
        <v>98</v>
      </c>
      <c r="C13" s="242" t="s">
        <v>465</v>
      </c>
      <c r="D13" s="242"/>
      <c r="E13" s="242"/>
      <c r="F13" s="242"/>
      <c r="G13" s="242"/>
      <c r="H13" s="242"/>
      <c r="I13" s="242"/>
      <c r="J13" s="323">
        <v>112.02286952</v>
      </c>
      <c r="K13" s="242"/>
      <c r="L13" s="242"/>
      <c r="M13" s="242"/>
      <c r="N13" s="242"/>
      <c r="O13" s="242"/>
      <c r="P13" s="242"/>
      <c r="Q13" s="242">
        <v>156.95523456999999</v>
      </c>
    </row>
    <row r="14" spans="1:17" x14ac:dyDescent="0.25">
      <c r="A14" s="34" t="s">
        <v>99</v>
      </c>
      <c r="C14" s="29" t="s">
        <v>466</v>
      </c>
      <c r="D14" s="29"/>
      <c r="E14" s="29"/>
      <c r="F14" s="29"/>
      <c r="G14" s="29"/>
      <c r="H14" s="29"/>
      <c r="I14" s="29"/>
      <c r="J14" s="326">
        <v>10.346805965000001</v>
      </c>
      <c r="K14" s="29"/>
      <c r="L14" s="29"/>
      <c r="M14" s="29"/>
      <c r="N14" s="29"/>
      <c r="O14" s="29"/>
      <c r="P14" s="29"/>
      <c r="Q14" s="29">
        <v>11.107765042619999</v>
      </c>
    </row>
    <row r="15" spans="1:17" x14ac:dyDescent="0.25">
      <c r="A15" s="34" t="s">
        <v>100</v>
      </c>
      <c r="C15" s="320" t="s">
        <v>327</v>
      </c>
      <c r="D15" s="320"/>
      <c r="E15" s="320"/>
      <c r="F15" s="320"/>
      <c r="G15" s="320"/>
      <c r="H15" s="320"/>
      <c r="I15" s="320"/>
      <c r="J15" s="328">
        <v>10327589</v>
      </c>
      <c r="K15" s="320"/>
      <c r="L15" s="320"/>
      <c r="M15" s="320"/>
      <c r="N15" s="320"/>
      <c r="O15" s="320"/>
      <c r="P15" s="320"/>
      <c r="Q15" s="320">
        <v>10379295</v>
      </c>
    </row>
    <row r="16" spans="1:17" x14ac:dyDescent="0.25">
      <c r="A16" s="34" t="s">
        <v>101</v>
      </c>
      <c r="C16" s="29" t="s">
        <v>467</v>
      </c>
      <c r="D16" s="29"/>
      <c r="E16" s="29"/>
      <c r="F16" s="29"/>
      <c r="G16" s="29"/>
      <c r="H16" s="29"/>
      <c r="I16" s="29"/>
      <c r="J16" s="326">
        <f t="shared" ref="J16:Q16" si="0">(J12*1000000)/J15</f>
        <v>101.39008334709494</v>
      </c>
      <c r="K16" s="29"/>
      <c r="L16" s="29"/>
      <c r="M16" s="29"/>
      <c r="N16" s="29"/>
      <c r="O16" s="29"/>
      <c r="P16" s="29"/>
      <c r="Q16" s="29">
        <f t="shared" si="0"/>
        <v>103.21545515904501</v>
      </c>
    </row>
    <row r="17" spans="1:17" x14ac:dyDescent="0.25">
      <c r="A17" s="34" t="s">
        <v>102</v>
      </c>
      <c r="C17" s="244" t="s">
        <v>468</v>
      </c>
      <c r="D17" s="244"/>
      <c r="E17" s="244"/>
      <c r="F17" s="244"/>
      <c r="G17" s="244"/>
      <c r="H17" s="244"/>
      <c r="I17" s="244"/>
      <c r="J17" s="327">
        <f t="shared" ref="J17:Q17" si="1">(J12*1000000)/J8</f>
        <v>337.27942980699544</v>
      </c>
      <c r="K17" s="244"/>
      <c r="L17" s="244"/>
      <c r="M17" s="244"/>
      <c r="N17" s="244"/>
      <c r="O17" s="244"/>
      <c r="P17" s="244"/>
      <c r="Q17" s="244">
        <f t="shared" si="1"/>
        <v>345.3483843958424</v>
      </c>
    </row>
    <row r="18" spans="1:17" x14ac:dyDescent="0.25">
      <c r="A18" s="34" t="s">
        <v>103</v>
      </c>
    </row>
    <row r="19" spans="1:17" x14ac:dyDescent="0.25">
      <c r="A19" s="363" t="s">
        <v>104</v>
      </c>
      <c r="C19" s="428" t="s">
        <v>515</v>
      </c>
      <c r="D19" s="428"/>
      <c r="E19" s="428"/>
      <c r="F19" s="428"/>
      <c r="G19" s="428"/>
      <c r="H19" s="428"/>
      <c r="I19" s="428"/>
      <c r="J19" s="428"/>
      <c r="K19" s="428"/>
      <c r="L19" s="428"/>
      <c r="M19" s="428"/>
      <c r="N19" s="428"/>
      <c r="O19" s="428"/>
      <c r="P19" s="428"/>
      <c r="Q19" s="428"/>
    </row>
    <row r="20" spans="1:17" x14ac:dyDescent="0.25">
      <c r="A20" s="34" t="s">
        <v>105</v>
      </c>
      <c r="C20" s="428"/>
      <c r="D20" s="428"/>
      <c r="E20" s="428"/>
      <c r="F20" s="428"/>
      <c r="G20" s="428"/>
      <c r="H20" s="428"/>
      <c r="I20" s="428"/>
      <c r="J20" s="428"/>
      <c r="K20" s="428"/>
      <c r="L20" s="428"/>
      <c r="M20" s="428"/>
      <c r="N20" s="428"/>
      <c r="O20" s="428"/>
      <c r="P20" s="428"/>
      <c r="Q20" s="428"/>
    </row>
    <row r="21" spans="1:17" x14ac:dyDescent="0.25">
      <c r="A21" s="34" t="s">
        <v>106</v>
      </c>
      <c r="C21" s="428"/>
      <c r="D21" s="428"/>
      <c r="E21" s="428"/>
      <c r="F21" s="428"/>
      <c r="G21" s="428"/>
      <c r="H21" s="428"/>
      <c r="I21" s="428"/>
      <c r="J21" s="428"/>
      <c r="K21" s="428"/>
      <c r="L21" s="428"/>
      <c r="M21" s="428"/>
      <c r="N21" s="428"/>
      <c r="O21" s="428"/>
      <c r="P21" s="428"/>
      <c r="Q21" s="428"/>
    </row>
    <row r="22" spans="1:17" x14ac:dyDescent="0.25">
      <c r="A22" s="18" t="s">
        <v>10</v>
      </c>
      <c r="C22" s="98" t="s">
        <v>471</v>
      </c>
    </row>
    <row r="23" spans="1:17" x14ac:dyDescent="0.25">
      <c r="A23" s="18" t="s">
        <v>12</v>
      </c>
      <c r="C23" s="428" t="s">
        <v>482</v>
      </c>
      <c r="D23" s="429"/>
      <c r="E23" s="429"/>
      <c r="F23" s="429"/>
      <c r="G23" s="429"/>
      <c r="H23" s="429"/>
      <c r="I23" s="429"/>
      <c r="J23" s="429"/>
      <c r="K23" s="429"/>
      <c r="L23" s="429"/>
      <c r="M23" s="429"/>
      <c r="N23" s="429"/>
      <c r="O23" s="429"/>
      <c r="P23" s="429"/>
      <c r="Q23" s="429"/>
    </row>
    <row r="24" spans="1:17" x14ac:dyDescent="0.25">
      <c r="A24" s="18" t="s">
        <v>13</v>
      </c>
      <c r="C24" s="429"/>
      <c r="D24" s="429"/>
      <c r="E24" s="429"/>
      <c r="F24" s="429"/>
      <c r="G24" s="429"/>
      <c r="H24" s="429"/>
      <c r="I24" s="429"/>
      <c r="J24" s="429"/>
      <c r="K24" s="429"/>
      <c r="L24" s="429"/>
      <c r="M24" s="429"/>
      <c r="N24" s="429"/>
      <c r="O24" s="429"/>
      <c r="P24" s="429"/>
      <c r="Q24" s="429"/>
    </row>
    <row r="25" spans="1:17" x14ac:dyDescent="0.25">
      <c r="A25" s="18" t="s">
        <v>1</v>
      </c>
      <c r="C25" s="429"/>
      <c r="D25" s="429"/>
      <c r="E25" s="429"/>
      <c r="F25" s="429"/>
      <c r="G25" s="429"/>
      <c r="H25" s="429"/>
      <c r="I25" s="429"/>
      <c r="J25" s="429"/>
      <c r="K25" s="429"/>
      <c r="L25" s="429"/>
      <c r="M25" s="429"/>
      <c r="N25" s="429"/>
      <c r="O25" s="429"/>
      <c r="P25" s="429"/>
      <c r="Q25" s="429"/>
    </row>
    <row r="26" spans="1:17" x14ac:dyDescent="0.25">
      <c r="A26" s="18" t="s">
        <v>3</v>
      </c>
      <c r="C26" s="429"/>
      <c r="D26" s="429"/>
      <c r="E26" s="429"/>
      <c r="F26" s="429"/>
      <c r="G26" s="429"/>
      <c r="H26" s="429"/>
      <c r="I26" s="429"/>
      <c r="J26" s="429"/>
      <c r="K26" s="429"/>
      <c r="L26" s="429"/>
      <c r="M26" s="429"/>
      <c r="N26" s="429"/>
      <c r="O26" s="429"/>
      <c r="P26" s="429"/>
      <c r="Q26" s="429"/>
    </row>
    <row r="27" spans="1:17" x14ac:dyDescent="0.25">
      <c r="A27" s="18" t="s">
        <v>5</v>
      </c>
    </row>
    <row r="28" spans="1:17" x14ac:dyDescent="0.25">
      <c r="A28" s="18" t="s">
        <v>7</v>
      </c>
    </row>
    <row r="29" spans="1:17" x14ac:dyDescent="0.25">
      <c r="A29" s="18" t="s">
        <v>9</v>
      </c>
    </row>
    <row r="30" spans="1:17" x14ac:dyDescent="0.25">
      <c r="A30" s="360" t="s">
        <v>11</v>
      </c>
    </row>
    <row r="31" spans="1:17" x14ac:dyDescent="0.25">
      <c r="A31" s="361"/>
    </row>
    <row r="32" spans="1:17" x14ac:dyDescent="0.25">
      <c r="A32" s="361"/>
    </row>
    <row r="33" spans="1:1" x14ac:dyDescent="0.25">
      <c r="A33" s="361"/>
    </row>
    <row r="34" spans="1:1" x14ac:dyDescent="0.25">
      <c r="A34" s="361"/>
    </row>
  </sheetData>
  <mergeCells count="2">
    <mergeCell ref="C19:Q21"/>
    <mergeCell ref="C23:Q26"/>
  </mergeCells>
  <hyperlinks>
    <hyperlink ref="A28" location="'Regional utveckling'!A1" display="Regional utveckling" xr:uid="{00000000-0004-0000-1F00-000000000000}"/>
    <hyperlink ref="A27" location="'Läkemedel'!A1" display="Läkemedel" xr:uid="{00000000-0004-0000-1F00-000001000000}"/>
    <hyperlink ref="A26" location="'Övrig hälso- och sjukvård'!A1" display="Övrig hälso- och sjukvård" xr:uid="{00000000-0004-0000-1F00-000002000000}"/>
    <hyperlink ref="A25" location="'Tandvård'!A1" display="Tandvård" xr:uid="{00000000-0004-0000-1F00-000003000000}"/>
    <hyperlink ref="A24" location="'Specialiserad psykiatrisk vård'!A1" display="Specialiserad psykiatrisk vård" xr:uid="{00000000-0004-0000-1F00-000004000000}"/>
    <hyperlink ref="A23" location="'Specialiserad somatisk vård'!A1" display="Specialiserad somatisk vård" xr:uid="{00000000-0004-0000-1F00-000005000000}"/>
    <hyperlink ref="A22" location="'Vårdcentraler'!A1" display="Vårdcentraler" xr:uid="{00000000-0004-0000-1F00-000006000000}"/>
    <hyperlink ref="A9" location="'Primärvård'!A1" display="Primärvård" xr:uid="{00000000-0004-0000-1F00-000007000000}"/>
    <hyperlink ref="A8" location="'Vårdplatser'!A1" display="Vårdplatser" xr:uid="{00000000-0004-0000-1F00-000008000000}"/>
    <hyperlink ref="A7" location="'Hälso- och sjukvård'!A1" display="Hälso- och sjukvård" xr:uid="{00000000-0004-0000-1F00-000009000000}"/>
    <hyperlink ref="A6" location="'Kostnader och intäkter'!A1" display="Kostnader för" xr:uid="{00000000-0004-0000-1F00-00000A000000}"/>
    <hyperlink ref="A5" location="'Regionernas ekonomi'!A1" display="Regionernas ekonomi" xr:uid="{00000000-0004-0000-1F00-00000B000000}"/>
    <hyperlink ref="A29" location="'Trafik och infrastruktur'!A1" display="Trafik och infrastruktur, samt allmän regional utveckling" xr:uid="{00000000-0004-0000-1F00-00000C000000}"/>
    <hyperlink ref="A30" location="'Utbildning och kultur'!A1" display="Utbildning och kultur" xr:uid="{00000000-0004-0000-1F00-00000D000000}"/>
    <hyperlink ref="A4" location="Innehåll!A1" display="Innehåll" xr:uid="{00000000-0004-0000-1F00-00000E000000}"/>
    <hyperlink ref="A10" location="'Primärvård 1'!A1" display="Primärvård 1" xr:uid="{3E02ECE3-6198-45C8-8092-C85EE9AA0C90}"/>
    <hyperlink ref="A11" location="'Primärvård 2'!A1" display="Primärvård 2" xr:uid="{A2971F00-56CE-4F94-B6C6-7F2378D92A7C}"/>
    <hyperlink ref="A12" location="'Primärvård 3'!A1" display="Primärvård 3" xr:uid="{9442E964-F39E-43FE-A468-95928C510FAE}"/>
    <hyperlink ref="A13" location="'Primärvård 4'!A1" display="Primärvård 4" xr:uid="{F6EF01FB-F320-40DC-B2BA-27F8FE77CFB6}"/>
    <hyperlink ref="A14" location="'Allmänläkarvård'!A1" display="Allmänläkarvård" xr:uid="{22FD906C-50CC-474E-BE45-30108B43A2B0}"/>
    <hyperlink ref="A15" location="'Sjuksköterskevård'!A1" display="Sjuksköterskevård" xr:uid="{B2AD63FF-50E1-4BDA-9141-2C30EB77FCBE}"/>
    <hyperlink ref="A16" location="'Mödrahälsovård'!A1" display="Mödrahälsovård" xr:uid="{73FB9AC2-D194-4279-83A1-63281F734B77}"/>
    <hyperlink ref="A17" location="'Barnhälsovård'!A1" display="Barnhälsovård" xr:uid="{BF411BFC-D841-4DC3-B41D-6EAEBAFE3EF0}"/>
    <hyperlink ref="A18" location="'Fysio- och arbetsterapi'!A1" display="Fysio- och arbetsterapi" xr:uid="{D28174CC-1FB1-423B-8C66-A90BF3243F64}"/>
    <hyperlink ref="A19" location="'Primärvårdsansluten hemsjukvård'!A1" display="Primärvårdsansluten hemsjukvård" xr:uid="{4403AD0D-ED9A-4674-8D3E-DA51172F077E}"/>
    <hyperlink ref="A20" location="'Övrig primärvård'!A1" display="Övrig primärvård" xr:uid="{5718972A-2C9F-4635-9750-6C5142A1A42C}"/>
    <hyperlink ref="A21" location="'Sluten primärvård'!A1" display="Sluten primärvård" xr:uid="{4D0F579B-7F31-47EF-B51D-BAB46B2FCD4D}"/>
  </hyperlinks>
  <pageMargins left="0.7" right="0.7" top="0.75" bottom="0.75" header="0.3" footer="0.3"/>
  <pageSetup paperSize="9" orientation="portrait"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Blad43">
    <tabColor theme="6"/>
  </sheetPr>
  <dimension ref="A1:K34"/>
  <sheetViews>
    <sheetView showGridLines="0" showRowColHeaders="0" workbookViewId="0"/>
  </sheetViews>
  <sheetFormatPr defaultRowHeight="15" x14ac:dyDescent="0.25"/>
  <cols>
    <col min="1" max="1" width="59.5703125" style="2" customWidth="1"/>
    <col min="3" max="3" width="38.5703125" bestFit="1" customWidth="1"/>
    <col min="4" max="4" width="16.140625" bestFit="1" customWidth="1"/>
    <col min="5" max="5" width="13.28515625" bestFit="1" customWidth="1"/>
    <col min="6" max="6" width="8.85546875" bestFit="1" customWidth="1"/>
    <col min="7" max="7" width="9.85546875" bestFit="1" customWidth="1"/>
    <col min="8" max="8" width="16.140625" bestFit="1" customWidth="1"/>
    <col min="9" max="9" width="13.28515625" bestFit="1" customWidth="1"/>
    <col min="10" max="10" width="8.85546875" bestFit="1" customWidth="1"/>
    <col min="11" max="19" width="9.85546875" bestFit="1" customWidth="1"/>
  </cols>
  <sheetData>
    <row r="1" spans="1:11" ht="35.25" x14ac:dyDescent="0.5">
      <c r="A1" s="3" t="s">
        <v>8</v>
      </c>
    </row>
    <row r="2" spans="1:11" x14ac:dyDescent="0.25">
      <c r="A2" s="239"/>
      <c r="C2" s="321" t="s">
        <v>336</v>
      </c>
      <c r="D2" s="329" t="s">
        <v>66</v>
      </c>
      <c r="E2" s="329"/>
      <c r="F2" s="329"/>
      <c r="G2" s="329"/>
      <c r="H2" s="329" t="s">
        <v>455</v>
      </c>
      <c r="I2" s="329"/>
      <c r="J2" s="329"/>
      <c r="K2" s="329"/>
    </row>
    <row r="3" spans="1:11" ht="15.75" thickBot="1" x14ac:dyDescent="0.3">
      <c r="A3" s="239"/>
      <c r="C3" s="284" t="s">
        <v>474</v>
      </c>
      <c r="D3" s="284" t="s">
        <v>320</v>
      </c>
      <c r="E3" s="284" t="s">
        <v>322</v>
      </c>
      <c r="F3" s="284" t="s">
        <v>324</v>
      </c>
      <c r="G3" s="343" t="s">
        <v>26</v>
      </c>
      <c r="H3" s="284" t="s">
        <v>320</v>
      </c>
      <c r="I3" s="284" t="s">
        <v>322</v>
      </c>
      <c r="J3" s="284" t="s">
        <v>324</v>
      </c>
      <c r="K3" s="284" t="s">
        <v>26</v>
      </c>
    </row>
    <row r="4" spans="1:11" x14ac:dyDescent="0.25">
      <c r="A4" s="17" t="s">
        <v>14</v>
      </c>
      <c r="C4" s="246" t="s">
        <v>325</v>
      </c>
      <c r="D4" s="246">
        <v>93495</v>
      </c>
      <c r="E4" s="246">
        <v>311714</v>
      </c>
      <c r="F4" s="246">
        <v>2882141</v>
      </c>
      <c r="G4" s="322">
        <v>3287350</v>
      </c>
      <c r="H4" s="246">
        <v>82032</v>
      </c>
      <c r="I4" s="246">
        <v>253630</v>
      </c>
      <c r="J4" s="246">
        <v>2540848</v>
      </c>
      <c r="K4" s="246">
        <v>2876510</v>
      </c>
    </row>
    <row r="5" spans="1:11" x14ac:dyDescent="0.25">
      <c r="A5" s="18" t="s">
        <v>0</v>
      </c>
      <c r="C5" s="242" t="s">
        <v>114</v>
      </c>
      <c r="D5" s="242">
        <v>309</v>
      </c>
      <c r="E5" s="242">
        <v>1654</v>
      </c>
      <c r="F5" s="242">
        <v>29755</v>
      </c>
      <c r="G5" s="323">
        <v>31718</v>
      </c>
      <c r="H5" s="242">
        <v>3687</v>
      </c>
      <c r="I5" s="242">
        <v>2520</v>
      </c>
      <c r="J5" s="242">
        <v>35948</v>
      </c>
      <c r="K5" s="242">
        <v>42155</v>
      </c>
    </row>
    <row r="6" spans="1:11" x14ac:dyDescent="0.25">
      <c r="A6" s="18" t="s">
        <v>2</v>
      </c>
      <c r="C6" s="29" t="s">
        <v>400</v>
      </c>
      <c r="D6" s="29">
        <v>95469</v>
      </c>
      <c r="E6" s="29">
        <v>133505.60000000001</v>
      </c>
      <c r="F6" s="29">
        <v>1177116.8</v>
      </c>
      <c r="G6" s="326">
        <v>1406091.4000000001</v>
      </c>
      <c r="H6" s="29">
        <v>90408</v>
      </c>
      <c r="I6" s="29">
        <v>109609.20000000001</v>
      </c>
      <c r="J6" s="29">
        <v>1045348</v>
      </c>
      <c r="K6" s="29">
        <v>1245365.2000000002</v>
      </c>
    </row>
    <row r="7" spans="1:11" x14ac:dyDescent="0.25">
      <c r="A7" s="18" t="s">
        <v>4</v>
      </c>
      <c r="C7" s="242" t="s">
        <v>326</v>
      </c>
      <c r="D7" s="242">
        <v>12635.09</v>
      </c>
      <c r="E7" s="242">
        <v>722645.44</v>
      </c>
      <c r="F7" s="242">
        <v>406773.32999999996</v>
      </c>
      <c r="G7" s="323">
        <v>1142053.8599999999</v>
      </c>
      <c r="H7" s="242">
        <v>36032</v>
      </c>
      <c r="I7" s="242">
        <v>1400513</v>
      </c>
      <c r="J7" s="242">
        <v>1091064</v>
      </c>
      <c r="K7" s="242">
        <v>2527609</v>
      </c>
    </row>
    <row r="8" spans="1:11" x14ac:dyDescent="0.25">
      <c r="A8" s="18" t="s">
        <v>6</v>
      </c>
      <c r="C8" s="29" t="s">
        <v>469</v>
      </c>
      <c r="D8" s="29">
        <v>99680.69666666667</v>
      </c>
      <c r="E8" s="29">
        <v>229858.32533333334</v>
      </c>
      <c r="F8" s="29">
        <v>1231353.2439999999</v>
      </c>
      <c r="G8" s="326">
        <v>1560892.2660000001</v>
      </c>
      <c r="H8" s="29">
        <v>102418.66666666667</v>
      </c>
      <c r="I8" s="29">
        <v>296344.26666666672</v>
      </c>
      <c r="J8" s="29">
        <v>1190823.2</v>
      </c>
      <c r="K8" s="29">
        <v>1589586.1333333335</v>
      </c>
    </row>
    <row r="9" spans="1:11" x14ac:dyDescent="0.25">
      <c r="A9" s="18" t="s">
        <v>8</v>
      </c>
      <c r="C9" s="242" t="s">
        <v>328</v>
      </c>
      <c r="D9" s="319">
        <v>0.56808704303465207</v>
      </c>
      <c r="E9" s="319">
        <v>0.23494526536923024</v>
      </c>
      <c r="F9" s="319">
        <v>0.52605529086568747</v>
      </c>
      <c r="G9" s="325">
        <v>0.49903269032215825</v>
      </c>
      <c r="H9" s="319">
        <v>0.60635336689012087</v>
      </c>
      <c r="I9" s="319">
        <v>0.26511312337251303</v>
      </c>
      <c r="J9" s="319">
        <v>0.55150779115967219</v>
      </c>
      <c r="K9" s="319">
        <v>0.52731175757832482</v>
      </c>
    </row>
    <row r="10" spans="1:11" x14ac:dyDescent="0.25">
      <c r="A10" s="34" t="s">
        <v>95</v>
      </c>
      <c r="C10" s="29" t="s">
        <v>463</v>
      </c>
      <c r="D10" s="331">
        <v>9.2440742945909253</v>
      </c>
      <c r="E10" s="331">
        <v>12.927082981323133</v>
      </c>
      <c r="F10" s="331">
        <v>113.97788970881781</v>
      </c>
      <c r="G10" s="332">
        <v>136.14904698473188</v>
      </c>
      <c r="H10" s="331">
        <v>8.7104181931431768</v>
      </c>
      <c r="I10" s="331">
        <v>10.560370429783529</v>
      </c>
      <c r="J10" s="331">
        <v>100.71474025933361</v>
      </c>
      <c r="K10" s="331">
        <v>119.98552888226033</v>
      </c>
    </row>
    <row r="11" spans="1:11" x14ac:dyDescent="0.25">
      <c r="A11" s="34" t="s">
        <v>96</v>
      </c>
      <c r="C11" s="242" t="s">
        <v>464</v>
      </c>
      <c r="D11" s="333">
        <v>9.6518845460123046</v>
      </c>
      <c r="E11" s="333">
        <v>22.256726650657122</v>
      </c>
      <c r="F11" s="333">
        <v>119.22949722340809</v>
      </c>
      <c r="G11" s="334">
        <v>151.13810842007754</v>
      </c>
      <c r="H11" s="333">
        <v>9.8675937688124939</v>
      </c>
      <c r="I11" s="333">
        <v>28.551483185193863</v>
      </c>
      <c r="J11" s="333">
        <v>114.73064403699865</v>
      </c>
      <c r="K11" s="333">
        <v>153.14972099100504</v>
      </c>
    </row>
    <row r="12" spans="1:11" x14ac:dyDescent="0.25">
      <c r="A12" s="34" t="s">
        <v>97</v>
      </c>
      <c r="C12" s="29" t="s">
        <v>476</v>
      </c>
      <c r="D12" s="29"/>
      <c r="E12" s="29"/>
      <c r="F12" s="29"/>
      <c r="G12" s="326">
        <v>4041.1487621592005</v>
      </c>
      <c r="H12" s="29"/>
      <c r="I12" s="29"/>
      <c r="J12" s="29"/>
      <c r="K12" s="29">
        <v>3751.9066081409192</v>
      </c>
    </row>
    <row r="13" spans="1:11" x14ac:dyDescent="0.25">
      <c r="A13" s="34" t="s">
        <v>98</v>
      </c>
      <c r="C13" s="242" t="s">
        <v>465</v>
      </c>
      <c r="D13" s="242"/>
      <c r="E13" s="242"/>
      <c r="F13" s="242"/>
      <c r="G13" s="323">
        <v>271.01617674080001</v>
      </c>
      <c r="H13" s="242"/>
      <c r="I13" s="242"/>
      <c r="J13" s="242"/>
      <c r="K13" s="242">
        <v>160.78051940407997</v>
      </c>
    </row>
    <row r="14" spans="1:11" x14ac:dyDescent="0.25">
      <c r="A14" s="34" t="s">
        <v>99</v>
      </c>
      <c r="C14" s="29" t="s">
        <v>466</v>
      </c>
      <c r="D14" s="29"/>
      <c r="E14" s="29"/>
      <c r="F14" s="29"/>
      <c r="G14" s="326">
        <v>38.679712215096998</v>
      </c>
      <c r="H14" s="29"/>
      <c r="I14" s="29"/>
      <c r="J14" s="29"/>
      <c r="K14" s="29">
        <v>56.641234540854995</v>
      </c>
    </row>
    <row r="15" spans="1:11" x14ac:dyDescent="0.25">
      <c r="A15" s="34" t="s">
        <v>100</v>
      </c>
      <c r="C15" s="242" t="s">
        <v>327</v>
      </c>
      <c r="D15" s="242"/>
      <c r="E15" s="242"/>
      <c r="F15" s="242"/>
      <c r="G15" s="323">
        <v>10327589</v>
      </c>
      <c r="H15" s="242"/>
      <c r="I15" s="242"/>
      <c r="J15" s="242"/>
      <c r="K15" s="242">
        <v>10379295</v>
      </c>
    </row>
    <row r="16" spans="1:11" x14ac:dyDescent="0.25">
      <c r="A16" s="34" t="s">
        <v>101</v>
      </c>
      <c r="C16" s="29" t="s">
        <v>467</v>
      </c>
      <c r="D16" s="29"/>
      <c r="E16" s="29"/>
      <c r="F16" s="29"/>
      <c r="G16" s="326">
        <f t="shared" ref="G16:K16" si="0">(G12*1000000)/G15</f>
        <v>391.29643541771469</v>
      </c>
      <c r="H16" s="29"/>
      <c r="I16" s="29"/>
      <c r="J16" s="29"/>
      <c r="K16" s="29">
        <f t="shared" si="0"/>
        <v>361.47990862008635</v>
      </c>
    </row>
    <row r="17" spans="1:11" x14ac:dyDescent="0.25">
      <c r="A17" s="34" t="s">
        <v>102</v>
      </c>
      <c r="C17" s="242" t="s">
        <v>468</v>
      </c>
      <c r="D17" s="242"/>
      <c r="E17" s="242"/>
      <c r="F17" s="242"/>
      <c r="G17" s="323">
        <f t="shared" ref="G17:K17" si="1">(G12*1000000)/G8</f>
        <v>2588.9991578439922</v>
      </c>
      <c r="H17" s="242"/>
      <c r="I17" s="242"/>
      <c r="J17" s="242"/>
      <c r="K17" s="242">
        <f t="shared" si="1"/>
        <v>2360.3040624626228</v>
      </c>
    </row>
    <row r="18" spans="1:11" x14ac:dyDescent="0.25">
      <c r="A18" s="34" t="s">
        <v>103</v>
      </c>
    </row>
    <row r="19" spans="1:11" x14ac:dyDescent="0.25">
      <c r="A19" s="34" t="s">
        <v>104</v>
      </c>
      <c r="C19" s="428" t="s">
        <v>514</v>
      </c>
      <c r="D19" s="428"/>
      <c r="E19" s="428"/>
      <c r="F19" s="428"/>
      <c r="G19" s="428"/>
      <c r="H19" s="428"/>
      <c r="I19" s="428"/>
      <c r="J19" s="428"/>
      <c r="K19" s="428"/>
    </row>
    <row r="20" spans="1:11" x14ac:dyDescent="0.25">
      <c r="A20" s="363" t="s">
        <v>105</v>
      </c>
      <c r="C20" s="428"/>
      <c r="D20" s="428"/>
      <c r="E20" s="428"/>
      <c r="F20" s="428"/>
      <c r="G20" s="428"/>
      <c r="H20" s="428"/>
      <c r="I20" s="428"/>
      <c r="J20" s="428"/>
      <c r="K20" s="428"/>
    </row>
    <row r="21" spans="1:11" x14ac:dyDescent="0.25">
      <c r="A21" s="34" t="s">
        <v>106</v>
      </c>
      <c r="C21" s="428"/>
      <c r="D21" s="428"/>
      <c r="E21" s="428"/>
      <c r="F21" s="428"/>
      <c r="G21" s="428"/>
      <c r="H21" s="428"/>
      <c r="I21" s="428"/>
      <c r="J21" s="428"/>
      <c r="K21" s="428"/>
    </row>
    <row r="22" spans="1:11" x14ac:dyDescent="0.25">
      <c r="A22" s="18" t="s">
        <v>10</v>
      </c>
      <c r="C22" s="98" t="s">
        <v>471</v>
      </c>
    </row>
    <row r="23" spans="1:11" x14ac:dyDescent="0.25">
      <c r="A23" s="18" t="s">
        <v>12</v>
      </c>
      <c r="C23" s="431" t="s">
        <v>483</v>
      </c>
      <c r="D23" s="431"/>
      <c r="E23" s="431"/>
      <c r="F23" s="431"/>
      <c r="G23" s="431"/>
      <c r="H23" s="431"/>
      <c r="I23" s="431"/>
      <c r="J23" s="431"/>
      <c r="K23" s="431"/>
    </row>
    <row r="24" spans="1:11" x14ac:dyDescent="0.25">
      <c r="A24" s="18" t="s">
        <v>13</v>
      </c>
      <c r="C24" s="431"/>
      <c r="D24" s="431"/>
      <c r="E24" s="431"/>
      <c r="F24" s="431"/>
      <c r="G24" s="431"/>
      <c r="H24" s="431"/>
      <c r="I24" s="431"/>
      <c r="J24" s="431"/>
      <c r="K24" s="431"/>
    </row>
    <row r="25" spans="1:11" x14ac:dyDescent="0.25">
      <c r="A25" s="18" t="s">
        <v>1</v>
      </c>
      <c r="C25" s="431"/>
      <c r="D25" s="431"/>
      <c r="E25" s="431"/>
      <c r="F25" s="431"/>
      <c r="G25" s="431"/>
      <c r="H25" s="431"/>
      <c r="I25" s="431"/>
      <c r="J25" s="431"/>
      <c r="K25" s="431"/>
    </row>
    <row r="26" spans="1:11" x14ac:dyDescent="0.25">
      <c r="A26" s="18" t="s">
        <v>3</v>
      </c>
      <c r="C26" s="431"/>
      <c r="D26" s="431"/>
      <c r="E26" s="431"/>
      <c r="F26" s="431"/>
      <c r="G26" s="431"/>
      <c r="H26" s="431"/>
      <c r="I26" s="431"/>
      <c r="J26" s="431"/>
      <c r="K26" s="431"/>
    </row>
    <row r="27" spans="1:11" x14ac:dyDescent="0.25">
      <c r="A27" s="18" t="s">
        <v>5</v>
      </c>
      <c r="C27" s="431"/>
      <c r="D27" s="431"/>
      <c r="E27" s="431"/>
      <c r="F27" s="431"/>
      <c r="G27" s="431"/>
      <c r="H27" s="431"/>
      <c r="I27" s="431"/>
      <c r="J27" s="431"/>
      <c r="K27" s="431"/>
    </row>
    <row r="28" spans="1:11" x14ac:dyDescent="0.25">
      <c r="A28" s="18" t="s">
        <v>7</v>
      </c>
      <c r="C28" s="431"/>
      <c r="D28" s="431"/>
      <c r="E28" s="431"/>
      <c r="F28" s="431"/>
      <c r="G28" s="431"/>
      <c r="H28" s="431"/>
      <c r="I28" s="431"/>
      <c r="J28" s="431"/>
      <c r="K28" s="431"/>
    </row>
    <row r="29" spans="1:11" x14ac:dyDescent="0.25">
      <c r="A29" s="18" t="s">
        <v>9</v>
      </c>
    </row>
    <row r="30" spans="1:11" x14ac:dyDescent="0.25">
      <c r="A30" s="360" t="s">
        <v>11</v>
      </c>
    </row>
    <row r="31" spans="1:11" x14ac:dyDescent="0.25">
      <c r="A31" s="361"/>
    </row>
    <row r="32" spans="1:11" x14ac:dyDescent="0.25">
      <c r="A32" s="361"/>
    </row>
    <row r="33" spans="1:1" x14ac:dyDescent="0.25">
      <c r="A33" s="361"/>
    </row>
    <row r="34" spans="1:1" x14ac:dyDescent="0.25">
      <c r="A34" s="361"/>
    </row>
  </sheetData>
  <mergeCells count="2">
    <mergeCell ref="C19:K21"/>
    <mergeCell ref="C23:K28"/>
  </mergeCells>
  <hyperlinks>
    <hyperlink ref="A28" location="'Regional utveckling'!A1" display="Regional utveckling" xr:uid="{00000000-0004-0000-2000-000000000000}"/>
    <hyperlink ref="A27" location="'Läkemedel'!A1" display="Läkemedel" xr:uid="{00000000-0004-0000-2000-000001000000}"/>
    <hyperlink ref="A26" location="'Övrig hälso- och sjukvård'!A1" display="Övrig hälso- och sjukvård" xr:uid="{00000000-0004-0000-2000-000002000000}"/>
    <hyperlink ref="A25" location="'Tandvård'!A1" display="Tandvård" xr:uid="{00000000-0004-0000-2000-000003000000}"/>
    <hyperlink ref="A24" location="'Specialiserad psykiatrisk vård'!A1" display="Specialiserad psykiatrisk vård" xr:uid="{00000000-0004-0000-2000-000004000000}"/>
    <hyperlink ref="A23" location="'Specialiserad somatisk vård'!A1" display="Specialiserad somatisk vård" xr:uid="{00000000-0004-0000-2000-000005000000}"/>
    <hyperlink ref="A22" location="'Vårdcentraler'!A1" display="Vårdcentraler" xr:uid="{00000000-0004-0000-2000-000006000000}"/>
    <hyperlink ref="A9" location="'Primärvård'!A1" display="Primärvård" xr:uid="{00000000-0004-0000-2000-000007000000}"/>
    <hyperlink ref="A8" location="'Vårdplatser'!A1" display="Vårdplatser" xr:uid="{00000000-0004-0000-2000-000008000000}"/>
    <hyperlink ref="A7" location="'Hälso- och sjukvård'!A1" display="Hälso- och sjukvård" xr:uid="{00000000-0004-0000-2000-000009000000}"/>
    <hyperlink ref="A6" location="'Kostnader och intäkter'!A1" display="Kostnader för" xr:uid="{00000000-0004-0000-2000-00000A000000}"/>
    <hyperlink ref="A5" location="'Regionernas ekonomi'!A1" display="Regionernas ekonomi" xr:uid="{00000000-0004-0000-2000-00000B000000}"/>
    <hyperlink ref="A29" location="'Trafik och infrastruktur'!A1" display="Trafik och infrastruktur, samt allmän regional utveckling" xr:uid="{00000000-0004-0000-2000-00000C000000}"/>
    <hyperlink ref="A30" location="'Utbildning och kultur'!A1" display="Utbildning och kultur" xr:uid="{00000000-0004-0000-2000-00000D000000}"/>
    <hyperlink ref="A4" location="Innehåll!A1" display="Innehåll" xr:uid="{00000000-0004-0000-2000-00000E000000}"/>
    <hyperlink ref="A10" location="'Primärvård 1'!A1" display="Primärvård 1" xr:uid="{9327B020-B832-427D-8655-7466246A8FFE}"/>
    <hyperlink ref="A11" location="'Primärvård 2'!A1" display="Primärvård 2" xr:uid="{523187BD-61A6-4102-9AC5-CB0FDB83B5F9}"/>
    <hyperlink ref="A12" location="'Primärvård 3'!A1" display="Primärvård 3" xr:uid="{B5C77532-5531-4E7E-A9EC-0668BF1661AF}"/>
    <hyperlink ref="A13" location="'Primärvård 4'!A1" display="Primärvård 4" xr:uid="{33E585AB-58B7-4AC4-AF9B-F709AF3060C9}"/>
    <hyperlink ref="A14" location="'Allmänläkarvård'!A1" display="Allmänläkarvård" xr:uid="{43D16E7F-3DB7-4869-B105-BFD1D317A061}"/>
    <hyperlink ref="A15" location="'Sjuksköterskevård'!A1" display="Sjuksköterskevård" xr:uid="{5DBA5FB1-9C1A-44A7-BF1B-83EC8039B4D5}"/>
    <hyperlink ref="A16" location="'Mödrahälsovård'!A1" display="Mödrahälsovård" xr:uid="{C97BA981-C832-43C3-8D5F-42EE6D93978D}"/>
    <hyperlink ref="A17" location="'Barnhälsovård'!A1" display="Barnhälsovård" xr:uid="{85F86BC9-25DB-4079-91AB-BF3D67FA6BC3}"/>
    <hyperlink ref="A18" location="'Fysio- och arbetsterapi'!A1" display="Fysio- och arbetsterapi" xr:uid="{B9F38A68-433E-4508-9FBC-8C87174C7BB2}"/>
    <hyperlink ref="A19" location="'Primärvårdsansluten hemsjukvård'!A1" display="Primärvårdsansluten hemsjukvård" xr:uid="{394412D9-819A-4671-8171-97EECC240957}"/>
    <hyperlink ref="A20" location="'Övrig primärvård'!A1" display="Övrig primärvård" xr:uid="{DC3CF2CE-42E2-43DA-86B5-0A26521E65FA}"/>
    <hyperlink ref="A21" location="'Sluten primärvård'!A1" display="Sluten primärvård" xr:uid="{D4558986-B749-4968-9E10-E3D160014CC8}"/>
  </hyperlinks>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Blad44">
    <tabColor theme="6"/>
  </sheetPr>
  <dimension ref="A1:G34"/>
  <sheetViews>
    <sheetView showGridLines="0" showRowColHeaders="0" workbookViewId="0"/>
  </sheetViews>
  <sheetFormatPr defaultRowHeight="15" x14ac:dyDescent="0.25"/>
  <cols>
    <col min="1" max="1" width="59.5703125" style="2" customWidth="1"/>
    <col min="3" max="3" width="21.85546875" customWidth="1"/>
  </cols>
  <sheetData>
    <row r="1" spans="1:7" ht="35.25" x14ac:dyDescent="0.5">
      <c r="A1" s="3" t="s">
        <v>8</v>
      </c>
    </row>
    <row r="2" spans="1:7" x14ac:dyDescent="0.25">
      <c r="A2" s="239"/>
      <c r="C2" s="5" t="s">
        <v>121</v>
      </c>
    </row>
    <row r="3" spans="1:7" x14ac:dyDescent="0.25">
      <c r="A3" s="239"/>
    </row>
    <row r="4" spans="1:7" ht="15.75" thickBot="1" x14ac:dyDescent="0.3">
      <c r="A4" s="17" t="s">
        <v>14</v>
      </c>
      <c r="C4" s="280" t="s">
        <v>59</v>
      </c>
      <c r="D4" s="280" t="s">
        <v>64</v>
      </c>
      <c r="E4" s="280" t="s">
        <v>65</v>
      </c>
      <c r="F4" s="280" t="s">
        <v>66</v>
      </c>
      <c r="G4" s="280" t="s">
        <v>455</v>
      </c>
    </row>
    <row r="5" spans="1:7" x14ac:dyDescent="0.25">
      <c r="A5" s="18" t="s">
        <v>0</v>
      </c>
      <c r="C5" s="246" t="s">
        <v>51</v>
      </c>
      <c r="D5" s="246"/>
      <c r="E5" s="246"/>
      <c r="F5" s="246"/>
      <c r="G5" s="246">
        <v>4752</v>
      </c>
    </row>
    <row r="6" spans="1:7" x14ac:dyDescent="0.25">
      <c r="A6" s="18" t="s">
        <v>2</v>
      </c>
      <c r="C6" s="117" t="s">
        <v>42</v>
      </c>
      <c r="D6" s="117">
        <v>104</v>
      </c>
      <c r="E6" s="117">
        <v>127</v>
      </c>
      <c r="F6" s="117">
        <v>133</v>
      </c>
      <c r="G6" s="117">
        <v>122</v>
      </c>
    </row>
    <row r="7" spans="1:7" x14ac:dyDescent="0.25">
      <c r="A7" s="18" t="s">
        <v>4</v>
      </c>
      <c r="C7" s="118" t="s">
        <v>52</v>
      </c>
      <c r="D7" s="118">
        <v>793</v>
      </c>
      <c r="E7" s="118">
        <v>1079</v>
      </c>
      <c r="F7" s="118">
        <v>1306</v>
      </c>
      <c r="G7" s="118">
        <v>1220</v>
      </c>
    </row>
    <row r="8" spans="1:7" x14ac:dyDescent="0.25">
      <c r="A8" s="18" t="s">
        <v>6</v>
      </c>
      <c r="C8" s="117" t="s">
        <v>41</v>
      </c>
      <c r="D8" s="117">
        <v>282</v>
      </c>
      <c r="E8" s="117">
        <v>307</v>
      </c>
      <c r="F8" s="117">
        <v>362</v>
      </c>
      <c r="G8" s="117">
        <v>269</v>
      </c>
    </row>
    <row r="9" spans="1:7" x14ac:dyDescent="0.25">
      <c r="A9" s="18" t="s">
        <v>8</v>
      </c>
      <c r="C9" s="118" t="s">
        <v>43</v>
      </c>
      <c r="D9" s="118">
        <v>205</v>
      </c>
      <c r="E9" s="118">
        <v>166</v>
      </c>
      <c r="F9" s="118">
        <v>173</v>
      </c>
      <c r="G9" s="118">
        <v>184</v>
      </c>
    </row>
    <row r="10" spans="1:7" x14ac:dyDescent="0.25">
      <c r="A10" s="34" t="s">
        <v>95</v>
      </c>
      <c r="C10" s="117" t="s">
        <v>53</v>
      </c>
      <c r="D10" s="117">
        <v>1159</v>
      </c>
      <c r="E10" s="117">
        <v>1369</v>
      </c>
      <c r="F10" s="117">
        <v>1380</v>
      </c>
      <c r="G10" s="117">
        <v>1154</v>
      </c>
    </row>
    <row r="11" spans="1:7" x14ac:dyDescent="0.25">
      <c r="A11" s="34" t="s">
        <v>96</v>
      </c>
      <c r="C11" s="208" t="s">
        <v>47</v>
      </c>
      <c r="D11" s="208">
        <v>1776</v>
      </c>
      <c r="E11" s="208">
        <v>1947</v>
      </c>
      <c r="F11" s="208">
        <v>1663</v>
      </c>
      <c r="G11" s="208">
        <v>1139</v>
      </c>
    </row>
    <row r="12" spans="1:7" x14ac:dyDescent="0.25">
      <c r="A12" s="34" t="s">
        <v>97</v>
      </c>
      <c r="C12" s="100" t="s">
        <v>28</v>
      </c>
      <c r="D12" s="318">
        <f t="shared" ref="D12:F12" si="0">SUM(D5:D11)</f>
        <v>4319</v>
      </c>
      <c r="E12" s="318">
        <f t="shared" si="0"/>
        <v>4995</v>
      </c>
      <c r="F12" s="318">
        <f t="shared" si="0"/>
        <v>5017</v>
      </c>
      <c r="G12" s="318">
        <f>SUM(G5:G11)</f>
        <v>8840</v>
      </c>
    </row>
    <row r="13" spans="1:7" x14ac:dyDescent="0.25">
      <c r="A13" s="34" t="s">
        <v>98</v>
      </c>
      <c r="C13" s="427" t="s">
        <v>426</v>
      </c>
      <c r="D13" s="427"/>
      <c r="E13" s="427"/>
      <c r="F13" s="427"/>
      <c r="G13" s="427"/>
    </row>
    <row r="14" spans="1:7" x14ac:dyDescent="0.25">
      <c r="A14" s="34" t="s">
        <v>99</v>
      </c>
      <c r="C14" s="427"/>
      <c r="D14" s="427"/>
      <c r="E14" s="427"/>
      <c r="F14" s="427"/>
      <c r="G14" s="427"/>
    </row>
    <row r="15" spans="1:7" x14ac:dyDescent="0.25">
      <c r="A15" s="34" t="s">
        <v>100</v>
      </c>
      <c r="C15" s="427"/>
      <c r="D15" s="427"/>
      <c r="E15" s="427"/>
      <c r="F15" s="427"/>
      <c r="G15" s="427"/>
    </row>
    <row r="16" spans="1:7" x14ac:dyDescent="0.25">
      <c r="A16" s="34" t="s">
        <v>101</v>
      </c>
      <c r="C16" s="427"/>
      <c r="D16" s="427"/>
      <c r="E16" s="427"/>
      <c r="F16" s="427"/>
      <c r="G16" s="427"/>
    </row>
    <row r="17" spans="1:7" x14ac:dyDescent="0.25">
      <c r="A17" s="34" t="s">
        <v>102</v>
      </c>
      <c r="C17" s="427"/>
      <c r="D17" s="427"/>
      <c r="E17" s="427"/>
      <c r="F17" s="427"/>
      <c r="G17" s="427"/>
    </row>
    <row r="18" spans="1:7" x14ac:dyDescent="0.25">
      <c r="A18" s="34" t="s">
        <v>103</v>
      </c>
      <c r="C18" s="427"/>
      <c r="D18" s="427"/>
      <c r="E18" s="427"/>
      <c r="F18" s="427"/>
      <c r="G18" s="427"/>
    </row>
    <row r="19" spans="1:7" x14ac:dyDescent="0.25">
      <c r="A19" s="34" t="s">
        <v>104</v>
      </c>
    </row>
    <row r="20" spans="1:7" x14ac:dyDescent="0.25">
      <c r="A20" s="34" t="s">
        <v>105</v>
      </c>
    </row>
    <row r="21" spans="1:7" x14ac:dyDescent="0.25">
      <c r="A21" s="363" t="s">
        <v>106</v>
      </c>
    </row>
    <row r="22" spans="1:7" x14ac:dyDescent="0.25">
      <c r="A22" s="18" t="s">
        <v>10</v>
      </c>
    </row>
    <row r="23" spans="1:7" x14ac:dyDescent="0.25">
      <c r="A23" s="18" t="s">
        <v>12</v>
      </c>
    </row>
    <row r="24" spans="1:7" x14ac:dyDescent="0.25">
      <c r="A24" s="18" t="s">
        <v>13</v>
      </c>
    </row>
    <row r="25" spans="1:7" x14ac:dyDescent="0.25">
      <c r="A25" s="18" t="s">
        <v>1</v>
      </c>
    </row>
    <row r="26" spans="1:7" x14ac:dyDescent="0.25">
      <c r="A26" s="18" t="s">
        <v>3</v>
      </c>
    </row>
    <row r="27" spans="1:7" x14ac:dyDescent="0.25">
      <c r="A27" s="18" t="s">
        <v>5</v>
      </c>
    </row>
    <row r="28" spans="1:7" x14ac:dyDescent="0.25">
      <c r="A28" s="18" t="s">
        <v>7</v>
      </c>
    </row>
    <row r="29" spans="1:7" x14ac:dyDescent="0.25">
      <c r="A29" s="18" t="s">
        <v>9</v>
      </c>
    </row>
    <row r="30" spans="1:7" x14ac:dyDescent="0.25">
      <c r="A30" s="360" t="s">
        <v>11</v>
      </c>
    </row>
    <row r="31" spans="1:7" x14ac:dyDescent="0.25">
      <c r="A31" s="361"/>
    </row>
    <row r="32" spans="1:7" x14ac:dyDescent="0.25">
      <c r="A32" s="361"/>
    </row>
    <row r="33" spans="1:1" x14ac:dyDescent="0.25">
      <c r="A33" s="361"/>
    </row>
    <row r="34" spans="1:1" x14ac:dyDescent="0.25">
      <c r="A34" s="361"/>
    </row>
  </sheetData>
  <mergeCells count="1">
    <mergeCell ref="C13:G18"/>
  </mergeCells>
  <hyperlinks>
    <hyperlink ref="A28" location="'Regional utveckling'!A1" display="Regional utveckling" xr:uid="{00000000-0004-0000-2100-000000000000}"/>
    <hyperlink ref="A27" location="'Läkemedel'!A1" display="Läkemedel" xr:uid="{00000000-0004-0000-2100-000001000000}"/>
    <hyperlink ref="A26" location="'Övrig hälso- och sjukvård'!A1" display="Övrig hälso- och sjukvård" xr:uid="{00000000-0004-0000-2100-000002000000}"/>
    <hyperlink ref="A25" location="'Tandvård'!A1" display="Tandvård" xr:uid="{00000000-0004-0000-2100-000003000000}"/>
    <hyperlink ref="A24" location="'Specialiserad psykiatrisk vård'!A1" display="Specialiserad psykiatrisk vård" xr:uid="{00000000-0004-0000-2100-000004000000}"/>
    <hyperlink ref="A23" location="'Specialiserad somatisk vård'!A1" display="Specialiserad somatisk vård" xr:uid="{00000000-0004-0000-2100-000005000000}"/>
    <hyperlink ref="A22" location="'Vårdcentraler'!A1" display="Vårdcentraler" xr:uid="{00000000-0004-0000-2100-000006000000}"/>
    <hyperlink ref="A9" location="'Primärvård'!A1" display="Primärvård" xr:uid="{00000000-0004-0000-2100-000007000000}"/>
    <hyperlink ref="A8" location="'Vårdplatser'!A1" display="Vårdplatser" xr:uid="{00000000-0004-0000-2100-000008000000}"/>
    <hyperlink ref="A7" location="'Hälso- och sjukvård'!A1" display="Hälso- och sjukvård" xr:uid="{00000000-0004-0000-2100-000009000000}"/>
    <hyperlink ref="A6" location="'Kostnader och intäkter'!A1" display="Kostnader för" xr:uid="{00000000-0004-0000-2100-00000A000000}"/>
    <hyperlink ref="A5" location="'Regionernas ekonomi'!A1" display="Regionernas ekonomi" xr:uid="{00000000-0004-0000-2100-00000B000000}"/>
    <hyperlink ref="A29" location="'Trafik och infrastruktur'!A1" display="Trafik och infrastruktur, samt allmän regional utveckling" xr:uid="{00000000-0004-0000-2100-00000C000000}"/>
    <hyperlink ref="A30" location="'Utbildning och kultur'!A1" display="Utbildning och kultur" xr:uid="{00000000-0004-0000-2100-00000D000000}"/>
    <hyperlink ref="A4" location="Innehåll!A1" display="Innehåll" xr:uid="{00000000-0004-0000-2100-00000E000000}"/>
    <hyperlink ref="A10" location="'Primärvård 1'!A1" display="Primärvård 1" xr:uid="{CB05267C-F139-4B95-86D8-9E4EE3BE95D2}"/>
    <hyperlink ref="A11" location="'Primärvård 2'!A1" display="Primärvård 2" xr:uid="{79BB8628-23D2-4BE9-955B-F2C7B595FEBF}"/>
    <hyperlink ref="A12" location="'Primärvård 3'!A1" display="Primärvård 3" xr:uid="{93926D79-BD3C-4F76-AAE7-3F62800DF864}"/>
    <hyperlink ref="A13" location="'Primärvård 4'!A1" display="Primärvård 4" xr:uid="{542EB644-7B88-407D-8789-6956310B642E}"/>
    <hyperlink ref="A14" location="'Allmänläkarvård'!A1" display="Allmänläkarvård" xr:uid="{3228AC96-9460-4819-A53E-D652CAEDA004}"/>
    <hyperlink ref="A15" location="'Sjuksköterskevård'!A1" display="Sjuksköterskevård" xr:uid="{8D184D88-33D2-4FDB-9B64-0A856E50351B}"/>
    <hyperlink ref="A16" location="'Mödrahälsovård'!A1" display="Mödrahälsovård" xr:uid="{07765DE0-8531-451B-87DE-39E514804CB8}"/>
    <hyperlink ref="A17" location="'Barnhälsovård'!A1" display="Barnhälsovård" xr:uid="{CA196C75-05B7-41E1-AFFC-04DD674609CA}"/>
    <hyperlink ref="A18" location="'Fysio- och arbetsterapi'!A1" display="Fysio- och arbetsterapi" xr:uid="{24A9090D-7CFD-4FF4-938E-F8BB7B918137}"/>
    <hyperlink ref="A19" location="'Primärvårdsansluten hemsjukvård'!A1" display="Primärvårdsansluten hemsjukvård" xr:uid="{C9930ACD-789A-407D-85A0-D041E81FE1D2}"/>
    <hyperlink ref="A20" location="'Övrig primärvård'!A1" display="Övrig primärvård" xr:uid="{9D61F0BA-8962-4A9E-A434-F17C9D2F975C}"/>
    <hyperlink ref="A21" location="'Sluten primärvård'!A1" display="Sluten primärvård" xr:uid="{2CC2913D-5850-4287-98E8-172F0CCACF3E}"/>
  </hyperlinks>
  <pageMargins left="0.7" right="0.7" top="0.75" bottom="0.75" header="0.3" footer="0.3"/>
  <pageSetup paperSize="9" orientation="portrait"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Blad31">
    <tabColor theme="6"/>
  </sheetPr>
  <dimension ref="A1:AB34"/>
  <sheetViews>
    <sheetView showGridLines="0" showRowColHeaders="0" workbookViewId="0"/>
  </sheetViews>
  <sheetFormatPr defaultRowHeight="15" x14ac:dyDescent="0.25"/>
  <cols>
    <col min="1" max="1" width="59.5703125" customWidth="1"/>
    <col min="3" max="3" width="22.42578125" bestFit="1" customWidth="1"/>
  </cols>
  <sheetData>
    <row r="1" spans="1:3" ht="35.25" x14ac:dyDescent="0.5">
      <c r="A1" s="3" t="s">
        <v>10</v>
      </c>
    </row>
    <row r="2" spans="1:3" x14ac:dyDescent="0.25">
      <c r="A2" s="239"/>
      <c r="C2" s="5" t="s">
        <v>459</v>
      </c>
    </row>
    <row r="3" spans="1:3" x14ac:dyDescent="0.25">
      <c r="A3" s="239"/>
    </row>
    <row r="4" spans="1:3" x14ac:dyDescent="0.25">
      <c r="A4" s="17" t="s">
        <v>14</v>
      </c>
    </row>
    <row r="5" spans="1:3" x14ac:dyDescent="0.25">
      <c r="A5" s="18" t="s">
        <v>0</v>
      </c>
    </row>
    <row r="6" spans="1:3" x14ac:dyDescent="0.25">
      <c r="A6" s="18" t="s">
        <v>2</v>
      </c>
    </row>
    <row r="7" spans="1:3" x14ac:dyDescent="0.25">
      <c r="A7" s="18" t="s">
        <v>4</v>
      </c>
    </row>
    <row r="8" spans="1:3" x14ac:dyDescent="0.25">
      <c r="A8" s="18" t="s">
        <v>6</v>
      </c>
    </row>
    <row r="9" spans="1:3" x14ac:dyDescent="0.25">
      <c r="A9" s="18" t="s">
        <v>8</v>
      </c>
    </row>
    <row r="10" spans="1:3" x14ac:dyDescent="0.25">
      <c r="A10" s="53" t="s">
        <v>10</v>
      </c>
    </row>
    <row r="11" spans="1:3" x14ac:dyDescent="0.25">
      <c r="A11" s="18" t="s">
        <v>12</v>
      </c>
    </row>
    <row r="12" spans="1:3" x14ac:dyDescent="0.25">
      <c r="A12" s="18" t="s">
        <v>13</v>
      </c>
    </row>
    <row r="13" spans="1:3" x14ac:dyDescent="0.25">
      <c r="A13" s="18" t="s">
        <v>1</v>
      </c>
    </row>
    <row r="14" spans="1:3" x14ac:dyDescent="0.25">
      <c r="A14" s="18" t="s">
        <v>3</v>
      </c>
    </row>
    <row r="15" spans="1:3" x14ac:dyDescent="0.25">
      <c r="A15" s="18" t="s">
        <v>5</v>
      </c>
    </row>
    <row r="16" spans="1:3" x14ac:dyDescent="0.25">
      <c r="A16" s="18" t="s">
        <v>7</v>
      </c>
    </row>
    <row r="17" spans="1:28" x14ac:dyDescent="0.25">
      <c r="A17" s="18" t="s">
        <v>9</v>
      </c>
    </row>
    <row r="18" spans="1:28" x14ac:dyDescent="0.25">
      <c r="A18" s="360" t="s">
        <v>11</v>
      </c>
    </row>
    <row r="19" spans="1:28" x14ac:dyDescent="0.25">
      <c r="A19" s="361"/>
    </row>
    <row r="20" spans="1:28" x14ac:dyDescent="0.25">
      <c r="A20" s="361"/>
    </row>
    <row r="21" spans="1:28" x14ac:dyDescent="0.25">
      <c r="A21" s="361"/>
    </row>
    <row r="22" spans="1:28" x14ac:dyDescent="0.25">
      <c r="A22" s="361"/>
    </row>
    <row r="23" spans="1:28" x14ac:dyDescent="0.25">
      <c r="A23" s="361"/>
    </row>
    <row r="24" spans="1:28" x14ac:dyDescent="0.25">
      <c r="A24" s="361"/>
      <c r="C24" s="47" t="s">
        <v>122</v>
      </c>
      <c r="D24" s="47" t="s">
        <v>76</v>
      </c>
      <c r="E24" s="47" t="s">
        <v>77</v>
      </c>
      <c r="F24" s="47" t="s">
        <v>78</v>
      </c>
      <c r="G24" s="47" t="s">
        <v>79</v>
      </c>
      <c r="H24" s="47" t="s">
        <v>80</v>
      </c>
      <c r="I24" s="47" t="s">
        <v>81</v>
      </c>
      <c r="J24" s="47" t="s">
        <v>82</v>
      </c>
      <c r="K24" s="47" t="s">
        <v>83</v>
      </c>
      <c r="L24" s="47" t="s">
        <v>61</v>
      </c>
      <c r="M24" s="47" t="s">
        <v>62</v>
      </c>
      <c r="N24" s="47" t="s">
        <v>63</v>
      </c>
      <c r="O24" s="47" t="s">
        <v>64</v>
      </c>
      <c r="P24" s="47" t="s">
        <v>65</v>
      </c>
      <c r="Q24" s="47" t="s">
        <v>66</v>
      </c>
      <c r="R24" s="47" t="s">
        <v>455</v>
      </c>
    </row>
    <row r="25" spans="1:28" x14ac:dyDescent="0.25">
      <c r="A25" s="361"/>
      <c r="C25" s="22" t="s">
        <v>123</v>
      </c>
      <c r="D25" s="29">
        <v>755</v>
      </c>
      <c r="E25" s="29">
        <v>723</v>
      </c>
      <c r="F25" s="29">
        <v>743</v>
      </c>
      <c r="G25" s="29">
        <v>727</v>
      </c>
      <c r="H25" s="29">
        <v>706</v>
      </c>
      <c r="I25" s="29">
        <v>700</v>
      </c>
      <c r="J25" s="29">
        <v>685</v>
      </c>
      <c r="K25" s="29">
        <v>677</v>
      </c>
      <c r="L25" s="29">
        <v>679</v>
      </c>
      <c r="M25" s="29">
        <v>668</v>
      </c>
      <c r="N25" s="29">
        <v>658</v>
      </c>
      <c r="O25" s="29">
        <v>653</v>
      </c>
      <c r="P25" s="29">
        <v>652</v>
      </c>
      <c r="Q25" s="29">
        <v>644</v>
      </c>
      <c r="R25" s="29">
        <v>655</v>
      </c>
    </row>
    <row r="26" spans="1:28" x14ac:dyDescent="0.25">
      <c r="A26" s="361"/>
      <c r="C26" s="44" t="s">
        <v>124</v>
      </c>
      <c r="D26" s="45">
        <v>270</v>
      </c>
      <c r="E26" s="45">
        <v>256</v>
      </c>
      <c r="F26" s="45">
        <v>311</v>
      </c>
      <c r="G26" s="45">
        <v>368</v>
      </c>
      <c r="H26" s="45">
        <v>476</v>
      </c>
      <c r="I26" s="45">
        <v>497</v>
      </c>
      <c r="J26" s="45">
        <v>473</v>
      </c>
      <c r="K26" s="45">
        <v>479</v>
      </c>
      <c r="L26" s="45">
        <v>478</v>
      </c>
      <c r="M26" s="45">
        <v>482</v>
      </c>
      <c r="N26" s="45">
        <v>486</v>
      </c>
      <c r="O26" s="45">
        <v>492</v>
      </c>
      <c r="P26" s="45">
        <v>494.75</v>
      </c>
      <c r="Q26" s="45">
        <v>496</v>
      </c>
      <c r="R26" s="45">
        <v>515</v>
      </c>
    </row>
    <row r="27" spans="1:28" x14ac:dyDescent="0.25">
      <c r="A27" s="361"/>
      <c r="C27" s="86" t="s">
        <v>26</v>
      </c>
      <c r="D27" s="87">
        <v>1025</v>
      </c>
      <c r="E27" s="87">
        <v>979</v>
      </c>
      <c r="F27" s="87">
        <v>1054</v>
      </c>
      <c r="G27" s="87">
        <v>1095</v>
      </c>
      <c r="H27" s="87">
        <v>1182</v>
      </c>
      <c r="I27" s="87">
        <v>1197</v>
      </c>
      <c r="J27" s="87">
        <v>1158</v>
      </c>
      <c r="K27" s="87">
        <v>1156</v>
      </c>
      <c r="L27" s="87">
        <v>1157</v>
      </c>
      <c r="M27" s="87">
        <v>1150</v>
      </c>
      <c r="N27" s="87">
        <v>1144</v>
      </c>
      <c r="O27" s="87">
        <v>1145</v>
      </c>
      <c r="P27" s="87">
        <v>1146.75</v>
      </c>
      <c r="Q27" s="87">
        <v>1140</v>
      </c>
      <c r="R27" s="87">
        <f>SUM(R25:R26)</f>
        <v>1170</v>
      </c>
    </row>
    <row r="28" spans="1:28" x14ac:dyDescent="0.25">
      <c r="A28" s="361"/>
      <c r="C28" t="s">
        <v>433</v>
      </c>
      <c r="D28" s="95">
        <f>D26/D27</f>
        <v>0.26341463414634148</v>
      </c>
      <c r="E28" s="95">
        <f t="shared" ref="E28:Q28" si="0">E26/E27</f>
        <v>0.26149131767109296</v>
      </c>
      <c r="F28" s="95">
        <f t="shared" si="0"/>
        <v>0.29506641366223907</v>
      </c>
      <c r="G28" s="95">
        <f t="shared" si="0"/>
        <v>0.33607305936073062</v>
      </c>
      <c r="H28" s="95">
        <f t="shared" si="0"/>
        <v>0.40270727580372251</v>
      </c>
      <c r="I28" s="95">
        <f t="shared" si="0"/>
        <v>0.41520467836257308</v>
      </c>
      <c r="J28" s="95">
        <f t="shared" si="0"/>
        <v>0.40846286701208984</v>
      </c>
      <c r="K28" s="95">
        <f t="shared" si="0"/>
        <v>0.41435986159169552</v>
      </c>
      <c r="L28" s="95">
        <f t="shared" si="0"/>
        <v>0.41313742437337941</v>
      </c>
      <c r="M28" s="95">
        <f t="shared" si="0"/>
        <v>0.4191304347826087</v>
      </c>
      <c r="N28" s="95">
        <f t="shared" si="0"/>
        <v>0.42482517482517484</v>
      </c>
      <c r="O28" s="95">
        <f t="shared" si="0"/>
        <v>0.42969432314410483</v>
      </c>
      <c r="P28" s="95">
        <f t="shared" si="0"/>
        <v>0.43143666884674081</v>
      </c>
      <c r="Q28" s="95">
        <f t="shared" si="0"/>
        <v>0.43508771929824563</v>
      </c>
      <c r="R28" s="95">
        <f t="shared" ref="R28" si="1">R26/R27</f>
        <v>0.44017094017094016</v>
      </c>
    </row>
    <row r="29" spans="1:28" x14ac:dyDescent="0.25">
      <c r="A29" s="361"/>
    </row>
    <row r="30" spans="1:28" x14ac:dyDescent="0.25">
      <c r="A30" s="361"/>
    </row>
    <row r="31" spans="1:28" x14ac:dyDescent="0.25">
      <c r="A31" s="361"/>
    </row>
    <row r="32" spans="1:28" x14ac:dyDescent="0.25">
      <c r="A32" s="361"/>
      <c r="Z32" s="1"/>
      <c r="AA32" s="1"/>
      <c r="AB32" s="1"/>
    </row>
    <row r="33" spans="1:28" x14ac:dyDescent="0.25">
      <c r="A33" s="361"/>
      <c r="Z33" s="1"/>
      <c r="AA33" s="1"/>
      <c r="AB33" s="1"/>
    </row>
    <row r="34" spans="1:28" x14ac:dyDescent="0.25">
      <c r="A34" s="361"/>
    </row>
  </sheetData>
  <phoneticPr fontId="27" type="noConversion"/>
  <hyperlinks>
    <hyperlink ref="A16" location="'Regional utveckling'!A1" display="Regional utveckling" xr:uid="{00000000-0004-0000-2200-000000000000}"/>
    <hyperlink ref="A15" location="'Läkemedel'!A1" display="Läkemedel" xr:uid="{00000000-0004-0000-2200-000001000000}"/>
    <hyperlink ref="A14" location="'Övrig hälso- och sjukvård'!A1" display="Övrig hälso- och sjukvård" xr:uid="{00000000-0004-0000-2200-000002000000}"/>
    <hyperlink ref="A13" location="'Tandvård'!A1" display="Tandvård" xr:uid="{00000000-0004-0000-2200-000003000000}"/>
    <hyperlink ref="A12" location="'Specialiserad psykiatrisk vård'!A1" display="Specialiserad psykiatrisk vård" xr:uid="{00000000-0004-0000-2200-000004000000}"/>
    <hyperlink ref="A11" location="'Specialiserad somatisk vård'!A1" display="Specialiserad somatisk vård" xr:uid="{00000000-0004-0000-2200-000005000000}"/>
    <hyperlink ref="A10" location="'Vårdcentraler'!A1" display="Vårdcentraler" xr:uid="{00000000-0004-0000-2200-000006000000}"/>
    <hyperlink ref="A9" location="'Primärvård'!A1" display="Primärvård" xr:uid="{00000000-0004-0000-2200-000007000000}"/>
    <hyperlink ref="A8" location="'Vårdplatser'!A1" display="Vårdplatser" xr:uid="{00000000-0004-0000-2200-000008000000}"/>
    <hyperlink ref="A7" location="'Hälso- och sjukvård'!A1" display="Hälso- och sjukvård" xr:uid="{00000000-0004-0000-2200-000009000000}"/>
    <hyperlink ref="A6" location="'Kostnader och intäkter'!A1" display="Kostnader för" xr:uid="{00000000-0004-0000-2200-00000A000000}"/>
    <hyperlink ref="A5" location="'Regionernas ekonomi'!A1" display="Regionernas ekonomi" xr:uid="{00000000-0004-0000-2200-00000B000000}"/>
    <hyperlink ref="A17" location="'Trafik och infrastruktur'!A1" display="Trafik och infrastruktur, samt allmän regional utveckling" xr:uid="{00000000-0004-0000-2200-00000C000000}"/>
    <hyperlink ref="A18" location="'Utbildning och kultur'!A1" display="Utbildning och kultur" xr:uid="{00000000-0004-0000-2200-00000D000000}"/>
    <hyperlink ref="A4" location="Innehåll!A1" display="Innehåll" xr:uid="{00000000-0004-0000-2200-00000E000000}"/>
  </hyperlinks>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Blad32">
    <tabColor theme="6"/>
  </sheetPr>
  <dimension ref="A1:M42"/>
  <sheetViews>
    <sheetView showGridLines="0" showRowColHeaders="0" workbookViewId="0"/>
  </sheetViews>
  <sheetFormatPr defaultRowHeight="15" x14ac:dyDescent="0.25"/>
  <cols>
    <col min="1" max="1" width="59.5703125" customWidth="1"/>
  </cols>
  <sheetData>
    <row r="1" spans="1:13" ht="35.25" x14ac:dyDescent="0.5">
      <c r="A1" s="3" t="s">
        <v>12</v>
      </c>
    </row>
    <row r="2" spans="1:13" x14ac:dyDescent="0.25">
      <c r="A2" s="239"/>
      <c r="B2" s="7"/>
    </row>
    <row r="3" spans="1:13" x14ac:dyDescent="0.25">
      <c r="A3" s="239"/>
      <c r="B3" s="7"/>
    </row>
    <row r="4" spans="1:13" x14ac:dyDescent="0.25">
      <c r="A4" s="17" t="s">
        <v>14</v>
      </c>
      <c r="B4" s="7"/>
      <c r="C4" s="5" t="s">
        <v>393</v>
      </c>
    </row>
    <row r="5" spans="1:13" x14ac:dyDescent="0.25">
      <c r="A5" s="18" t="s">
        <v>0</v>
      </c>
      <c r="B5" s="7"/>
      <c r="C5" s="419" t="s">
        <v>427</v>
      </c>
      <c r="D5" s="419"/>
      <c r="E5" s="419"/>
      <c r="F5" s="419"/>
      <c r="G5" s="419"/>
      <c r="H5" s="419"/>
      <c r="I5" s="419"/>
      <c r="J5" s="419"/>
      <c r="K5" s="419"/>
      <c r="L5" s="419"/>
      <c r="M5" s="419"/>
    </row>
    <row r="6" spans="1:13" x14ac:dyDescent="0.25">
      <c r="A6" s="18" t="s">
        <v>2</v>
      </c>
      <c r="B6" s="7"/>
      <c r="C6" s="420"/>
      <c r="D6" s="420"/>
      <c r="E6" s="420"/>
      <c r="F6" s="420"/>
      <c r="G6" s="420"/>
      <c r="H6" s="420"/>
      <c r="I6" s="420"/>
      <c r="J6" s="420"/>
      <c r="K6" s="420"/>
      <c r="L6" s="420"/>
      <c r="M6" s="420"/>
    </row>
    <row r="7" spans="1:13" x14ac:dyDescent="0.25">
      <c r="A7" s="18" t="s">
        <v>4</v>
      </c>
      <c r="B7" s="7"/>
      <c r="C7" s="420"/>
      <c r="D7" s="420"/>
      <c r="E7" s="420"/>
      <c r="F7" s="420"/>
      <c r="G7" s="420"/>
      <c r="H7" s="420"/>
      <c r="I7" s="420"/>
      <c r="J7" s="420"/>
      <c r="K7" s="420"/>
      <c r="L7" s="420"/>
      <c r="M7" s="420"/>
    </row>
    <row r="8" spans="1:13" x14ac:dyDescent="0.25">
      <c r="A8" s="18" t="s">
        <v>6</v>
      </c>
      <c r="B8" s="7"/>
      <c r="C8" s="420"/>
      <c r="D8" s="420"/>
      <c r="E8" s="420"/>
      <c r="F8" s="420"/>
      <c r="G8" s="420"/>
      <c r="H8" s="420"/>
      <c r="I8" s="420"/>
      <c r="J8" s="420"/>
      <c r="K8" s="420"/>
      <c r="L8" s="420"/>
      <c r="M8" s="420"/>
    </row>
    <row r="9" spans="1:13" x14ac:dyDescent="0.25">
      <c r="A9" s="18" t="s">
        <v>8</v>
      </c>
      <c r="B9" s="7"/>
      <c r="C9" s="420"/>
      <c r="D9" s="420"/>
      <c r="E9" s="420"/>
      <c r="F9" s="420"/>
      <c r="G9" s="420"/>
      <c r="H9" s="420"/>
      <c r="I9" s="420"/>
      <c r="J9" s="420"/>
      <c r="K9" s="420"/>
      <c r="L9" s="420"/>
      <c r="M9" s="420"/>
    </row>
    <row r="10" spans="1:13" x14ac:dyDescent="0.25">
      <c r="A10" s="18" t="s">
        <v>10</v>
      </c>
      <c r="B10" s="7"/>
      <c r="C10" s="420"/>
      <c r="D10" s="420"/>
      <c r="E10" s="420"/>
      <c r="F10" s="420"/>
      <c r="G10" s="420"/>
      <c r="H10" s="420"/>
      <c r="I10" s="420"/>
      <c r="J10" s="420"/>
      <c r="K10" s="420"/>
      <c r="L10" s="420"/>
      <c r="M10" s="420"/>
    </row>
    <row r="11" spans="1:13" x14ac:dyDescent="0.25">
      <c r="A11" s="53" t="s">
        <v>12</v>
      </c>
      <c r="B11" s="7"/>
      <c r="C11" s="420"/>
      <c r="D11" s="420"/>
      <c r="E11" s="420"/>
      <c r="F11" s="420"/>
      <c r="G11" s="420"/>
      <c r="H11" s="420"/>
      <c r="I11" s="420"/>
      <c r="J11" s="420"/>
      <c r="K11" s="420"/>
      <c r="L11" s="420"/>
      <c r="M11" s="420"/>
    </row>
    <row r="12" spans="1:13" x14ac:dyDescent="0.25">
      <c r="A12" s="34" t="s">
        <v>125</v>
      </c>
      <c r="C12" s="420"/>
      <c r="D12" s="420"/>
      <c r="E12" s="420"/>
      <c r="F12" s="420"/>
      <c r="G12" s="420"/>
      <c r="H12" s="420"/>
      <c r="I12" s="420"/>
      <c r="J12" s="420"/>
      <c r="K12" s="420"/>
      <c r="L12" s="420"/>
      <c r="M12" s="420"/>
    </row>
    <row r="13" spans="1:13" x14ac:dyDescent="0.25">
      <c r="A13" s="34" t="s">
        <v>126</v>
      </c>
      <c r="C13" s="420"/>
      <c r="D13" s="420"/>
      <c r="E13" s="420"/>
      <c r="F13" s="420"/>
      <c r="G13" s="420"/>
      <c r="H13" s="420"/>
      <c r="I13" s="420"/>
      <c r="J13" s="420"/>
      <c r="K13" s="420"/>
      <c r="L13" s="420"/>
      <c r="M13" s="420"/>
    </row>
    <row r="14" spans="1:13" x14ac:dyDescent="0.25">
      <c r="A14" s="34" t="s">
        <v>127</v>
      </c>
      <c r="C14" s="420"/>
      <c r="D14" s="420"/>
      <c r="E14" s="420"/>
      <c r="F14" s="420"/>
      <c r="G14" s="420"/>
      <c r="H14" s="420"/>
      <c r="I14" s="420"/>
      <c r="J14" s="420"/>
      <c r="K14" s="420"/>
      <c r="L14" s="420"/>
      <c r="M14" s="420"/>
    </row>
    <row r="15" spans="1:13" x14ac:dyDescent="0.25">
      <c r="A15" s="34" t="s">
        <v>128</v>
      </c>
      <c r="C15" s="420"/>
      <c r="D15" s="420"/>
      <c r="E15" s="420"/>
      <c r="F15" s="420"/>
      <c r="G15" s="420"/>
      <c r="H15" s="420"/>
      <c r="I15" s="420"/>
      <c r="J15" s="420"/>
      <c r="K15" s="420"/>
      <c r="L15" s="420"/>
      <c r="M15" s="420"/>
    </row>
    <row r="16" spans="1:13" x14ac:dyDescent="0.25">
      <c r="A16" s="34" t="s">
        <v>129</v>
      </c>
      <c r="C16" s="420"/>
      <c r="D16" s="420"/>
      <c r="E16" s="420"/>
      <c r="F16" s="420"/>
      <c r="G16" s="420"/>
      <c r="H16" s="420"/>
      <c r="I16" s="420"/>
      <c r="J16" s="420"/>
      <c r="K16" s="420"/>
      <c r="L16" s="420"/>
      <c r="M16" s="420"/>
    </row>
    <row r="17" spans="1:13" x14ac:dyDescent="0.25">
      <c r="A17" s="34" t="s">
        <v>130</v>
      </c>
      <c r="C17" s="420"/>
      <c r="D17" s="420"/>
      <c r="E17" s="420"/>
      <c r="F17" s="420"/>
      <c r="G17" s="420"/>
      <c r="H17" s="420"/>
      <c r="I17" s="420"/>
      <c r="J17" s="420"/>
      <c r="K17" s="420"/>
      <c r="L17" s="420"/>
      <c r="M17" s="420"/>
    </row>
    <row r="18" spans="1:13" x14ac:dyDescent="0.25">
      <c r="A18" s="18" t="s">
        <v>13</v>
      </c>
      <c r="B18" s="7"/>
      <c r="C18" s="420"/>
      <c r="D18" s="420"/>
      <c r="E18" s="420"/>
      <c r="F18" s="420"/>
      <c r="G18" s="420"/>
      <c r="H18" s="420"/>
      <c r="I18" s="420"/>
      <c r="J18" s="420"/>
      <c r="K18" s="420"/>
      <c r="L18" s="420"/>
      <c r="M18" s="420"/>
    </row>
    <row r="19" spans="1:13" x14ac:dyDescent="0.25">
      <c r="A19" s="18" t="s">
        <v>1</v>
      </c>
      <c r="B19" s="7"/>
    </row>
    <row r="20" spans="1:13" x14ac:dyDescent="0.25">
      <c r="A20" s="18" t="s">
        <v>3</v>
      </c>
    </row>
    <row r="21" spans="1:13" x14ac:dyDescent="0.25">
      <c r="A21" s="18" t="s">
        <v>5</v>
      </c>
    </row>
    <row r="22" spans="1:13" x14ac:dyDescent="0.25">
      <c r="A22" s="18" t="s">
        <v>7</v>
      </c>
    </row>
    <row r="23" spans="1:13" x14ac:dyDescent="0.25">
      <c r="A23" s="18" t="s">
        <v>9</v>
      </c>
    </row>
    <row r="24" spans="1:13" x14ac:dyDescent="0.25">
      <c r="A24" s="360" t="s">
        <v>11</v>
      </c>
    </row>
    <row r="25" spans="1:13" x14ac:dyDescent="0.25">
      <c r="A25" s="361"/>
    </row>
    <row r="26" spans="1:13" x14ac:dyDescent="0.25">
      <c r="A26" s="361"/>
      <c r="B26" s="7"/>
    </row>
    <row r="27" spans="1:13" x14ac:dyDescent="0.25">
      <c r="A27" s="361"/>
      <c r="B27" s="7"/>
    </row>
    <row r="28" spans="1:13" x14ac:dyDescent="0.25">
      <c r="A28" s="361"/>
      <c r="B28" s="7"/>
    </row>
    <row r="29" spans="1:13" x14ac:dyDescent="0.25">
      <c r="A29" s="34"/>
    </row>
    <row r="30" spans="1:13" x14ac:dyDescent="0.25">
      <c r="A30" s="361"/>
    </row>
    <row r="31" spans="1:13" x14ac:dyDescent="0.25">
      <c r="A31" s="361"/>
    </row>
    <row r="32" spans="1:13" x14ac:dyDescent="0.25">
      <c r="A32" s="361"/>
    </row>
    <row r="33" spans="1:2" x14ac:dyDescent="0.25">
      <c r="A33" s="361"/>
    </row>
    <row r="34" spans="1:2" x14ac:dyDescent="0.25">
      <c r="A34" s="361"/>
    </row>
    <row r="36" spans="1:2" x14ac:dyDescent="0.25">
      <c r="B36" s="7"/>
    </row>
    <row r="37" spans="1:2" x14ac:dyDescent="0.25">
      <c r="B37" s="7"/>
    </row>
    <row r="38" spans="1:2" x14ac:dyDescent="0.25">
      <c r="B38" s="7"/>
    </row>
    <row r="39" spans="1:2" x14ac:dyDescent="0.25">
      <c r="B39" s="7"/>
    </row>
    <row r="40" spans="1:2" x14ac:dyDescent="0.25">
      <c r="B40" s="7"/>
    </row>
    <row r="41" spans="1:2" x14ac:dyDescent="0.25">
      <c r="B41" s="7"/>
    </row>
    <row r="42" spans="1:2" x14ac:dyDescent="0.25">
      <c r="B42" s="7"/>
    </row>
  </sheetData>
  <mergeCells count="1">
    <mergeCell ref="C5:M18"/>
  </mergeCells>
  <hyperlinks>
    <hyperlink ref="A22" location="'Regional utveckling'!A1" display="Regional utveckling" xr:uid="{00000000-0004-0000-2300-000000000000}"/>
    <hyperlink ref="A21" location="'Läkemedel'!A1" display="Läkemedel" xr:uid="{00000000-0004-0000-2300-000001000000}"/>
    <hyperlink ref="A20" location="'Övrig hälso- och sjukvård'!A1" display="Övrig hälso- och sjukvård" xr:uid="{00000000-0004-0000-2300-000002000000}"/>
    <hyperlink ref="A19" location="'Tandvård'!A1" display="Tandvård" xr:uid="{00000000-0004-0000-2300-000003000000}"/>
    <hyperlink ref="A18" location="'Specialiserad psykiatrisk vård'!A1" display="Specialiserad psykiatrisk vård" xr:uid="{00000000-0004-0000-2300-000004000000}"/>
    <hyperlink ref="A11" location="'Specialiserad somatisk vård'!A1" display="Specialiserad somatisk vård" xr:uid="{00000000-0004-0000-2300-000005000000}"/>
    <hyperlink ref="A10" location="'Vårdcentraler'!A1" display="Vårdcentraler" xr:uid="{00000000-0004-0000-2300-000006000000}"/>
    <hyperlink ref="A9" location="'Primärvård'!A1" display="Primärvård" xr:uid="{00000000-0004-0000-2300-000007000000}"/>
    <hyperlink ref="A8" location="'Vårdplatser'!A1" display="Vårdplatser" xr:uid="{00000000-0004-0000-2300-000008000000}"/>
    <hyperlink ref="A7" location="'Hälso- och sjukvård'!A1" display="Hälso- och sjukvård" xr:uid="{00000000-0004-0000-2300-000009000000}"/>
    <hyperlink ref="A6" location="'Kostnader och intäkter'!A1" display="Kostnader för" xr:uid="{00000000-0004-0000-2300-00000A000000}"/>
    <hyperlink ref="A5" location="'Regionernas ekonomi'!A1" display="Regionernas ekonomi" xr:uid="{00000000-0004-0000-2300-00000B000000}"/>
    <hyperlink ref="A23" location="'Trafik och infrastruktur'!A1" display="Trafik och infrastruktur, samt allmän regional utveckling" xr:uid="{00000000-0004-0000-2300-00000C000000}"/>
    <hyperlink ref="A24" location="'Utbildning och kultur'!A1" display="Utbildning och kultur" xr:uid="{00000000-0004-0000-2300-00000D000000}"/>
    <hyperlink ref="A4" location="Innehåll!A1" display="Innehåll" xr:uid="{00000000-0004-0000-2300-00000E000000}"/>
    <hyperlink ref="A12" location="'Somatik 1'!A1" display="Somatik 1" xr:uid="{D6BDD9FF-E39F-4446-AE4D-0671136BBE21}"/>
    <hyperlink ref="A13" location="'Somatik 2'!A1" display="Somatik 2" xr:uid="{F9A81809-CFF3-4BD5-AE90-A656D36C306D}"/>
    <hyperlink ref="A14" location="'Somatik 3'!A1" display="Somatik 3" xr:uid="{0ED8CA86-3A15-4115-A005-B4692C670095}"/>
    <hyperlink ref="A15" location="'Somatik 4'!A1" display="Somatik 4" xr:uid="{328614A9-C416-4F87-9B4C-29A06DF11EBF}"/>
    <hyperlink ref="A16" location="'Somatik 5'!A1" display="Somatik 5" xr:uid="{A26CED8C-2A51-4987-B979-10BF35A1230D}"/>
    <hyperlink ref="A17" location="'Somatik 6'!A1" display="Somatik 6" xr:uid="{0F046840-FA75-4F4F-9F09-C49A44BD7368}"/>
  </hyperlinks>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Blad45">
    <tabColor theme="6"/>
  </sheetPr>
  <dimension ref="A1:R34"/>
  <sheetViews>
    <sheetView showGridLines="0" showRowColHeaders="0" workbookViewId="0"/>
  </sheetViews>
  <sheetFormatPr defaultRowHeight="15" x14ac:dyDescent="0.25"/>
  <cols>
    <col min="1" max="1" width="59.5703125" customWidth="1"/>
    <col min="3" max="3" width="31.5703125" bestFit="1" customWidth="1"/>
    <col min="4" max="4" width="15.140625" bestFit="1" customWidth="1"/>
    <col min="6" max="6" width="15.140625" bestFit="1" customWidth="1"/>
  </cols>
  <sheetData>
    <row r="1" spans="1:18" ht="35.25" x14ac:dyDescent="0.5">
      <c r="A1" s="3" t="s">
        <v>12</v>
      </c>
    </row>
    <row r="2" spans="1:18" x14ac:dyDescent="0.25">
      <c r="A2" s="239"/>
      <c r="C2" s="5" t="s">
        <v>308</v>
      </c>
    </row>
    <row r="3" spans="1:18" x14ac:dyDescent="0.25">
      <c r="A3" s="239"/>
      <c r="C3" s="93" t="s">
        <v>304</v>
      </c>
    </row>
    <row r="4" spans="1:18" x14ac:dyDescent="0.25">
      <c r="A4" s="17" t="s">
        <v>14</v>
      </c>
      <c r="C4" s="61"/>
      <c r="D4" s="61">
        <v>2019</v>
      </c>
      <c r="E4" s="61"/>
      <c r="F4" s="61">
        <v>2020</v>
      </c>
      <c r="G4" s="61"/>
    </row>
    <row r="5" spans="1:18" ht="15.75" thickBot="1" x14ac:dyDescent="0.3">
      <c r="A5" s="18" t="s">
        <v>0</v>
      </c>
      <c r="C5" s="43" t="s">
        <v>280</v>
      </c>
      <c r="D5" s="287" t="s">
        <v>300</v>
      </c>
      <c r="E5" s="287" t="s">
        <v>301</v>
      </c>
      <c r="F5" s="287" t="s">
        <v>300</v>
      </c>
      <c r="G5" s="287" t="s">
        <v>301</v>
      </c>
    </row>
    <row r="6" spans="1:18" x14ac:dyDescent="0.25">
      <c r="A6" s="18" t="s">
        <v>2</v>
      </c>
      <c r="C6" s="246" t="s">
        <v>284</v>
      </c>
      <c r="D6" s="246">
        <v>8738.8386585999997</v>
      </c>
      <c r="E6" s="289">
        <f>D6/D$10</f>
        <v>5.5840587006833281E-2</v>
      </c>
      <c r="F6" s="246">
        <v>7728.8064063462998</v>
      </c>
      <c r="G6" s="289">
        <f>F6/F$10</f>
        <v>5.0348181537273357E-2</v>
      </c>
      <c r="Q6" s="1"/>
      <c r="R6" s="1"/>
    </row>
    <row r="7" spans="1:18" x14ac:dyDescent="0.25">
      <c r="A7" s="18" t="s">
        <v>4</v>
      </c>
      <c r="C7" s="45" t="s">
        <v>285</v>
      </c>
      <c r="D7" s="45">
        <v>2273.915609015</v>
      </c>
      <c r="E7" s="314">
        <f t="shared" ref="E7:E10" si="0">D7/D$10</f>
        <v>1.4530166692852141E-2</v>
      </c>
      <c r="F7" s="45">
        <v>2259.3672996442001</v>
      </c>
      <c r="G7" s="314">
        <f t="shared" ref="G7" si="1">F7/F$10</f>
        <v>1.4718318583896526E-2</v>
      </c>
      <c r="Q7" s="1"/>
      <c r="R7" s="1"/>
    </row>
    <row r="8" spans="1:18" x14ac:dyDescent="0.25">
      <c r="A8" s="18" t="s">
        <v>6</v>
      </c>
      <c r="C8" s="29" t="s">
        <v>286</v>
      </c>
      <c r="D8" s="29">
        <v>58555.193875300007</v>
      </c>
      <c r="E8" s="30">
        <f t="shared" si="0"/>
        <v>0.37416372198128106</v>
      </c>
      <c r="F8" s="29">
        <v>55175.412273280002</v>
      </c>
      <c r="G8" s="30">
        <f>F8/F$10</f>
        <v>0.35943217199074073</v>
      </c>
      <c r="Q8" s="1"/>
      <c r="R8" s="1"/>
    </row>
    <row r="9" spans="1:18" x14ac:dyDescent="0.25">
      <c r="A9" s="18" t="s">
        <v>8</v>
      </c>
      <c r="C9" s="45" t="s">
        <v>253</v>
      </c>
      <c r="D9" s="45">
        <v>86928.233702927988</v>
      </c>
      <c r="E9" s="314">
        <f t="shared" si="0"/>
        <v>0.5554655243190334</v>
      </c>
      <c r="F9" s="45">
        <v>88343.574962074999</v>
      </c>
      <c r="G9" s="314">
        <f t="shared" ref="G9" si="2">F9/F$10</f>
        <v>0.57550132788808961</v>
      </c>
      <c r="Q9" s="1"/>
      <c r="R9" s="1"/>
    </row>
    <row r="10" spans="1:18" x14ac:dyDescent="0.25">
      <c r="A10" s="18" t="s">
        <v>10</v>
      </c>
      <c r="C10" s="271" t="s">
        <v>28</v>
      </c>
      <c r="D10" s="271">
        <v>156496.18184584301</v>
      </c>
      <c r="E10" s="315">
        <f t="shared" si="0"/>
        <v>1</v>
      </c>
      <c r="F10" s="271">
        <v>153507.16094134547</v>
      </c>
      <c r="G10" s="315">
        <f t="shared" ref="G10" si="3">F10/F$10</f>
        <v>1</v>
      </c>
    </row>
    <row r="11" spans="1:18" x14ac:dyDescent="0.25">
      <c r="A11" s="18" t="s">
        <v>12</v>
      </c>
    </row>
    <row r="12" spans="1:18" x14ac:dyDescent="0.25">
      <c r="A12" s="363" t="s">
        <v>125</v>
      </c>
      <c r="C12" s="432"/>
      <c r="D12" s="432"/>
      <c r="E12" s="432"/>
      <c r="F12" s="432"/>
      <c r="G12" s="432"/>
    </row>
    <row r="13" spans="1:18" x14ac:dyDescent="0.25">
      <c r="A13" s="34" t="s">
        <v>126</v>
      </c>
      <c r="C13" s="432"/>
      <c r="D13" s="432"/>
      <c r="E13" s="432"/>
      <c r="F13" s="432"/>
      <c r="G13" s="432"/>
    </row>
    <row r="14" spans="1:18" x14ac:dyDescent="0.25">
      <c r="A14" s="34" t="s">
        <v>127</v>
      </c>
      <c r="C14" s="432"/>
      <c r="D14" s="432"/>
      <c r="E14" s="432"/>
      <c r="F14" s="432"/>
      <c r="G14" s="432"/>
    </row>
    <row r="15" spans="1:18" x14ac:dyDescent="0.25">
      <c r="A15" s="34" t="s">
        <v>128</v>
      </c>
      <c r="C15" s="432"/>
      <c r="D15" s="432"/>
      <c r="E15" s="432"/>
      <c r="F15" s="432"/>
      <c r="G15" s="432"/>
    </row>
    <row r="16" spans="1:18" x14ac:dyDescent="0.25">
      <c r="A16" s="34" t="s">
        <v>129</v>
      </c>
      <c r="C16" s="432"/>
      <c r="D16" s="432"/>
      <c r="E16" s="432"/>
      <c r="F16" s="432"/>
      <c r="G16" s="432"/>
    </row>
    <row r="17" spans="1:7" x14ac:dyDescent="0.25">
      <c r="A17" s="34" t="s">
        <v>130</v>
      </c>
      <c r="C17" s="432"/>
      <c r="D17" s="432"/>
      <c r="E17" s="432"/>
      <c r="F17" s="432"/>
      <c r="G17" s="432"/>
    </row>
    <row r="18" spans="1:7" x14ac:dyDescent="0.25">
      <c r="A18" s="18" t="s">
        <v>13</v>
      </c>
      <c r="C18" s="432"/>
      <c r="D18" s="432"/>
      <c r="E18" s="432"/>
      <c r="F18" s="432"/>
      <c r="G18" s="432"/>
    </row>
    <row r="19" spans="1:7" x14ac:dyDescent="0.25">
      <c r="A19" s="18" t="s">
        <v>1</v>
      </c>
      <c r="C19" s="432"/>
      <c r="D19" s="432"/>
      <c r="E19" s="432"/>
      <c r="F19" s="432"/>
      <c r="G19" s="432"/>
    </row>
    <row r="20" spans="1:7" x14ac:dyDescent="0.25">
      <c r="A20" s="18" t="s">
        <v>3</v>
      </c>
    </row>
    <row r="21" spans="1:7" x14ac:dyDescent="0.25">
      <c r="A21" s="18" t="s">
        <v>5</v>
      </c>
    </row>
    <row r="22" spans="1:7" x14ac:dyDescent="0.25">
      <c r="A22" s="18" t="s">
        <v>7</v>
      </c>
    </row>
    <row r="23" spans="1:7" x14ac:dyDescent="0.25">
      <c r="A23" s="18" t="s">
        <v>9</v>
      </c>
    </row>
    <row r="24" spans="1:7" x14ac:dyDescent="0.25">
      <c r="A24" s="360" t="s">
        <v>11</v>
      </c>
    </row>
    <row r="25" spans="1:7" x14ac:dyDescent="0.25">
      <c r="A25" s="361"/>
    </row>
    <row r="26" spans="1:7" x14ac:dyDescent="0.25">
      <c r="A26" s="361"/>
    </row>
    <row r="27" spans="1:7" x14ac:dyDescent="0.25">
      <c r="A27" s="361"/>
    </row>
    <row r="28" spans="1:7" x14ac:dyDescent="0.25">
      <c r="A28" s="361"/>
    </row>
    <row r="29" spans="1:7" x14ac:dyDescent="0.25">
      <c r="A29" s="34"/>
    </row>
    <row r="30" spans="1:7" x14ac:dyDescent="0.25">
      <c r="A30" s="361"/>
    </row>
    <row r="31" spans="1:7" x14ac:dyDescent="0.25">
      <c r="A31" s="361"/>
    </row>
    <row r="32" spans="1:7" x14ac:dyDescent="0.25">
      <c r="A32" s="361"/>
    </row>
    <row r="33" spans="1:1" x14ac:dyDescent="0.25">
      <c r="A33" s="361"/>
    </row>
    <row r="34" spans="1:1" x14ac:dyDescent="0.25">
      <c r="A34" s="361"/>
    </row>
  </sheetData>
  <mergeCells count="1">
    <mergeCell ref="C12:G19"/>
  </mergeCells>
  <hyperlinks>
    <hyperlink ref="A22" location="'Regional utveckling'!A1" display="Regional utveckling" xr:uid="{00000000-0004-0000-2400-000000000000}"/>
    <hyperlink ref="A21" location="'Läkemedel'!A1" display="Läkemedel" xr:uid="{00000000-0004-0000-2400-000001000000}"/>
    <hyperlink ref="A20" location="'Övrig hälso- och sjukvård'!A1" display="Övrig hälso- och sjukvård" xr:uid="{00000000-0004-0000-2400-000002000000}"/>
    <hyperlink ref="A19" location="'Tandvård'!A1" display="Tandvård" xr:uid="{00000000-0004-0000-2400-000003000000}"/>
    <hyperlink ref="A18" location="'Specialiserad psykiatrisk vård'!A1" display="Specialiserad psykiatrisk vård" xr:uid="{00000000-0004-0000-2400-000004000000}"/>
    <hyperlink ref="A11" location="'Specialiserad somatisk vård'!A1" display="Specialiserad somatisk vård" xr:uid="{00000000-0004-0000-2400-000005000000}"/>
    <hyperlink ref="A10" location="'Vårdcentraler'!A1" display="Vårdcentraler" xr:uid="{00000000-0004-0000-2400-000006000000}"/>
    <hyperlink ref="A9" location="'Primärvård'!A1" display="Primärvård" xr:uid="{00000000-0004-0000-2400-000007000000}"/>
    <hyperlink ref="A8" location="'Vårdplatser'!A1" display="Vårdplatser" xr:uid="{00000000-0004-0000-2400-000008000000}"/>
    <hyperlink ref="A7" location="'Hälso- och sjukvård'!A1" display="Hälso- och sjukvård" xr:uid="{00000000-0004-0000-2400-000009000000}"/>
    <hyperlink ref="A6" location="'Kostnader och intäkter'!A1" display="Kostnader för" xr:uid="{00000000-0004-0000-2400-00000A000000}"/>
    <hyperlink ref="A5" location="'Regionernas ekonomi'!A1" display="Regionernas ekonomi" xr:uid="{00000000-0004-0000-2400-00000B000000}"/>
    <hyperlink ref="A23" location="'Trafik och infrastruktur'!A1" display="Trafik och infrastruktur, samt allmän regional utveckling" xr:uid="{00000000-0004-0000-2400-00000C000000}"/>
    <hyperlink ref="A24" location="'Utbildning och kultur'!A1" display="Utbildning och kultur" xr:uid="{00000000-0004-0000-2400-00000D000000}"/>
    <hyperlink ref="A4" location="Innehåll!A1" display="Innehåll" xr:uid="{00000000-0004-0000-2400-00000E000000}"/>
    <hyperlink ref="A12" location="'Somatik 1'!A1" display="Somatik 1" xr:uid="{ED7E5D12-04DB-4D24-A86F-44627284029B}"/>
    <hyperlink ref="A13" location="'Somatik 2'!A1" display="Somatik 2" xr:uid="{1FFFE9E9-8F94-410C-BF9D-BC7837F931D3}"/>
    <hyperlink ref="A14" location="'Somatik 3'!A1" display="Somatik 3" xr:uid="{7261AD8F-F34B-4A1A-B9AD-65187BA86B3B}"/>
    <hyperlink ref="A15" location="'Somatik 4'!A1" display="Somatik 4" xr:uid="{34023709-2F23-485C-9A93-9A41C2E63830}"/>
    <hyperlink ref="A16" location="'Somatik 5'!A1" display="Somatik 5" xr:uid="{CE1C087F-0671-4CFA-B03F-30C04F3A42F9}"/>
    <hyperlink ref="A17" location="'Somatik 6'!A1" display="Somatik 6" xr:uid="{59904E33-16CB-4F77-A5EC-5E30C422DF60}"/>
  </hyperlink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Blad46">
    <tabColor theme="6"/>
  </sheetPr>
  <dimension ref="A1:E34"/>
  <sheetViews>
    <sheetView showGridLines="0" showRowColHeaders="0" workbookViewId="0"/>
  </sheetViews>
  <sheetFormatPr defaultRowHeight="15" x14ac:dyDescent="0.25"/>
  <cols>
    <col min="1" max="1" width="59.5703125" customWidth="1"/>
    <col min="3" max="3" width="59" bestFit="1" customWidth="1"/>
  </cols>
  <sheetData>
    <row r="1" spans="1:5" ht="35.25" x14ac:dyDescent="0.5">
      <c r="A1" s="3" t="s">
        <v>12</v>
      </c>
    </row>
    <row r="2" spans="1:5" x14ac:dyDescent="0.25">
      <c r="A2" s="239"/>
      <c r="C2" s="5" t="s">
        <v>393</v>
      </c>
    </row>
    <row r="3" spans="1:5" x14ac:dyDescent="0.25">
      <c r="A3" s="239"/>
    </row>
    <row r="4" spans="1:5" x14ac:dyDescent="0.25">
      <c r="A4" s="17" t="s">
        <v>14</v>
      </c>
      <c r="C4" s="47" t="s">
        <v>275</v>
      </c>
      <c r="D4" s="47">
        <v>2019</v>
      </c>
      <c r="E4" s="47">
        <v>2020</v>
      </c>
    </row>
    <row r="5" spans="1:5" x14ac:dyDescent="0.25">
      <c r="A5" s="18" t="s">
        <v>0</v>
      </c>
      <c r="C5" s="85" t="s">
        <v>190</v>
      </c>
      <c r="D5" s="32">
        <v>44979.377253395047</v>
      </c>
      <c r="E5" s="32">
        <v>47082.922721854193</v>
      </c>
    </row>
    <row r="6" spans="1:5" x14ac:dyDescent="0.25">
      <c r="A6" s="18" t="s">
        <v>2</v>
      </c>
      <c r="C6" s="2" t="s">
        <v>262</v>
      </c>
      <c r="D6" s="1">
        <v>21115.276726192304</v>
      </c>
      <c r="E6" s="1">
        <v>20649.920096272286</v>
      </c>
    </row>
    <row r="7" spans="1:5" x14ac:dyDescent="0.25">
      <c r="A7" s="18" t="s">
        <v>4</v>
      </c>
      <c r="C7" s="85" t="s">
        <v>186</v>
      </c>
      <c r="D7" s="32">
        <v>32456.894190104136</v>
      </c>
      <c r="E7" s="32">
        <v>32612.283047473102</v>
      </c>
    </row>
    <row r="8" spans="1:5" x14ac:dyDescent="0.25">
      <c r="A8" s="18" t="s">
        <v>6</v>
      </c>
      <c r="C8" s="123" t="s">
        <v>192</v>
      </c>
      <c r="D8" s="124">
        <v>10056.516897185755</v>
      </c>
      <c r="E8" s="124">
        <v>9817.9347912017565</v>
      </c>
    </row>
    <row r="9" spans="1:5" x14ac:dyDescent="0.25">
      <c r="A9" s="18" t="s">
        <v>8</v>
      </c>
      <c r="C9" s="85" t="s">
        <v>187</v>
      </c>
      <c r="D9" s="32">
        <v>593.11908778201973</v>
      </c>
      <c r="E9" s="32">
        <v>656.70690961815626</v>
      </c>
    </row>
    <row r="10" spans="1:5" x14ac:dyDescent="0.25">
      <c r="A10" s="18" t="s">
        <v>10</v>
      </c>
      <c r="C10" s="2" t="s">
        <v>273</v>
      </c>
      <c r="D10" s="1">
        <v>21623.681102852046</v>
      </c>
      <c r="E10" s="1">
        <v>23398.641789983951</v>
      </c>
    </row>
    <row r="11" spans="1:5" x14ac:dyDescent="0.25">
      <c r="A11" s="18" t="s">
        <v>12</v>
      </c>
      <c r="C11" s="85" t="s">
        <v>265</v>
      </c>
      <c r="D11" s="32">
        <v>1400.9458043684754</v>
      </c>
      <c r="E11" s="32">
        <v>1342.3204654229498</v>
      </c>
    </row>
    <row r="12" spans="1:5" x14ac:dyDescent="0.25">
      <c r="A12" s="34" t="s">
        <v>125</v>
      </c>
      <c r="C12" s="88" t="s">
        <v>266</v>
      </c>
      <c r="D12" s="92">
        <v>135848.97754077404</v>
      </c>
      <c r="E12" s="92">
        <v>140662.58163399718</v>
      </c>
    </row>
    <row r="13" spans="1:5" x14ac:dyDescent="0.25">
      <c r="A13" s="363" t="s">
        <v>126</v>
      </c>
      <c r="C13" s="125" t="s">
        <v>274</v>
      </c>
      <c r="D13" s="126">
        <v>125792.46064358829</v>
      </c>
      <c r="E13" s="126">
        <v>130844.64684279542</v>
      </c>
    </row>
    <row r="14" spans="1:5" x14ac:dyDescent="0.25">
      <c r="A14" s="34" t="s">
        <v>127</v>
      </c>
      <c r="C14" s="89" t="s">
        <v>251</v>
      </c>
      <c r="D14" s="114">
        <v>155396.18184584301</v>
      </c>
      <c r="E14" s="114">
        <v>152340.16094134547</v>
      </c>
    </row>
    <row r="15" spans="1:5" x14ac:dyDescent="0.25">
      <c r="A15" s="34" t="s">
        <v>128</v>
      </c>
      <c r="C15" s="85" t="s">
        <v>269</v>
      </c>
      <c r="D15" s="32">
        <v>1616.85197419</v>
      </c>
      <c r="E15" s="32">
        <v>1450.6349175199998</v>
      </c>
    </row>
    <row r="16" spans="1:5" x14ac:dyDescent="0.25">
      <c r="A16" s="34" t="s">
        <v>129</v>
      </c>
      <c r="C16" s="2" t="s">
        <v>214</v>
      </c>
      <c r="D16" s="1">
        <v>10618.221819839999</v>
      </c>
      <c r="E16" s="1">
        <v>10116.60748932</v>
      </c>
    </row>
    <row r="17" spans="1:5" x14ac:dyDescent="0.25">
      <c r="A17" s="34" t="s">
        <v>130</v>
      </c>
      <c r="C17" s="127" t="s">
        <v>215</v>
      </c>
      <c r="D17" s="25">
        <v>9480.127559880526</v>
      </c>
      <c r="E17" s="25">
        <v>9333.5194346773787</v>
      </c>
    </row>
    <row r="18" spans="1:5" x14ac:dyDescent="0.25">
      <c r="A18" s="18" t="s">
        <v>13</v>
      </c>
      <c r="C18" s="2" t="s">
        <v>216</v>
      </c>
      <c r="D18" s="1">
        <v>1048.5566032010001</v>
      </c>
      <c r="E18" s="1">
        <v>977.7950159569998</v>
      </c>
    </row>
    <row r="19" spans="1:5" x14ac:dyDescent="0.25">
      <c r="A19" s="18" t="s">
        <v>1</v>
      </c>
      <c r="C19" s="85" t="s">
        <v>217</v>
      </c>
      <c r="D19" s="32">
        <v>60.711533968800005</v>
      </c>
      <c r="E19" s="32">
        <v>67.939856664299995</v>
      </c>
    </row>
    <row r="20" spans="1:5" x14ac:dyDescent="0.25">
      <c r="A20" s="18" t="s">
        <v>3</v>
      </c>
      <c r="C20" s="2" t="s">
        <v>218</v>
      </c>
      <c r="D20" s="1">
        <v>6458.887824389999</v>
      </c>
      <c r="E20" s="1">
        <v>11331.95322546</v>
      </c>
    </row>
    <row r="21" spans="1:5" x14ac:dyDescent="0.25">
      <c r="A21" s="18" t="s">
        <v>5</v>
      </c>
      <c r="C21" s="85" t="s">
        <v>220</v>
      </c>
      <c r="D21" s="32">
        <v>330.75083617198993</v>
      </c>
      <c r="E21" s="32">
        <v>982.56714641328006</v>
      </c>
    </row>
    <row r="22" spans="1:5" x14ac:dyDescent="0.25">
      <c r="A22" s="18" t="s">
        <v>7</v>
      </c>
      <c r="C22" s="88" t="s">
        <v>270</v>
      </c>
      <c r="D22" s="92">
        <v>20133.980591761774</v>
      </c>
      <c r="E22" s="92">
        <v>24927.497651334583</v>
      </c>
    </row>
    <row r="23" spans="1:5" x14ac:dyDescent="0.25">
      <c r="A23" s="18" t="s">
        <v>9</v>
      </c>
      <c r="C23" s="125" t="s">
        <v>276</v>
      </c>
      <c r="D23" s="126">
        <v>10653.853031881248</v>
      </c>
      <c r="E23" s="126">
        <v>15593.978216657204</v>
      </c>
    </row>
    <row r="24" spans="1:5" x14ac:dyDescent="0.25">
      <c r="A24" s="360" t="s">
        <v>11</v>
      </c>
    </row>
    <row r="25" spans="1:5" x14ac:dyDescent="0.25">
      <c r="A25" s="361"/>
      <c r="C25" s="73" t="s">
        <v>398</v>
      </c>
    </row>
    <row r="26" spans="1:5" x14ac:dyDescent="0.25">
      <c r="A26" s="361"/>
    </row>
    <row r="27" spans="1:5" x14ac:dyDescent="0.25">
      <c r="A27" s="361"/>
    </row>
    <row r="28" spans="1:5" x14ac:dyDescent="0.25">
      <c r="A28" s="361"/>
    </row>
    <row r="29" spans="1:5" x14ac:dyDescent="0.25">
      <c r="A29" s="34"/>
    </row>
    <row r="30" spans="1:5" x14ac:dyDescent="0.25">
      <c r="A30" s="361"/>
    </row>
    <row r="31" spans="1:5" x14ac:dyDescent="0.25">
      <c r="A31" s="361"/>
    </row>
    <row r="32" spans="1:5" x14ac:dyDescent="0.25">
      <c r="A32" s="361"/>
    </row>
    <row r="33" spans="1:1" x14ac:dyDescent="0.25">
      <c r="A33" s="361"/>
    </row>
    <row r="34" spans="1:1" x14ac:dyDescent="0.25">
      <c r="A34" s="361"/>
    </row>
  </sheetData>
  <hyperlinks>
    <hyperlink ref="A22" location="'Regional utveckling'!A1" display="Regional utveckling" xr:uid="{00000000-0004-0000-2500-000000000000}"/>
    <hyperlink ref="A21" location="'Läkemedel'!A1" display="Läkemedel" xr:uid="{00000000-0004-0000-2500-000001000000}"/>
    <hyperlink ref="A20" location="'Övrig hälso- och sjukvård'!A1" display="Övrig hälso- och sjukvård" xr:uid="{00000000-0004-0000-2500-000002000000}"/>
    <hyperlink ref="A19" location="'Tandvård'!A1" display="Tandvård" xr:uid="{00000000-0004-0000-2500-000003000000}"/>
    <hyperlink ref="A18" location="'Specialiserad psykiatrisk vård'!A1" display="Specialiserad psykiatrisk vård" xr:uid="{00000000-0004-0000-2500-000004000000}"/>
    <hyperlink ref="A11" location="'Specialiserad somatisk vård'!A1" display="Specialiserad somatisk vård" xr:uid="{00000000-0004-0000-2500-000005000000}"/>
    <hyperlink ref="A10" location="'Vårdcentraler'!A1" display="Vårdcentraler" xr:uid="{00000000-0004-0000-2500-000006000000}"/>
    <hyperlink ref="A9" location="'Primärvård'!A1" display="Primärvård" xr:uid="{00000000-0004-0000-2500-000007000000}"/>
    <hyperlink ref="A8" location="'Vårdplatser'!A1" display="Vårdplatser" xr:uid="{00000000-0004-0000-2500-000008000000}"/>
    <hyperlink ref="A7" location="'Hälso- och sjukvård'!A1" display="Hälso- och sjukvård" xr:uid="{00000000-0004-0000-2500-000009000000}"/>
    <hyperlink ref="A6" location="'Kostnader och intäkter'!A1" display="Kostnader för" xr:uid="{00000000-0004-0000-2500-00000A000000}"/>
    <hyperlink ref="A5" location="'Regionernas ekonomi'!A1" display="Regionernas ekonomi" xr:uid="{00000000-0004-0000-2500-00000B000000}"/>
    <hyperlink ref="A23" location="'Trafik och infrastruktur'!A1" display="Trafik och infrastruktur, samt allmän regional utveckling" xr:uid="{00000000-0004-0000-2500-00000C000000}"/>
    <hyperlink ref="A24" location="'Utbildning och kultur'!A1" display="Utbildning och kultur" xr:uid="{00000000-0004-0000-2500-00000D000000}"/>
    <hyperlink ref="A4" location="Innehåll!A1" display="Innehåll" xr:uid="{00000000-0004-0000-2500-00000E000000}"/>
    <hyperlink ref="A12" location="'Somatik 1'!A1" display="Somatik 1" xr:uid="{63CBEB57-D10F-4686-B772-CE6FFCA4CB88}"/>
    <hyperlink ref="A13" location="'Somatik 2'!A1" display="Somatik 2" xr:uid="{C9A2C6D3-DB81-4F45-93D3-92C4B255BDB3}"/>
    <hyperlink ref="A14" location="'Somatik 3'!A1" display="Somatik 3" xr:uid="{FB1381E2-2136-4FA9-8460-468C22555629}"/>
    <hyperlink ref="A15" location="'Somatik 4'!A1" display="Somatik 4" xr:uid="{E787992B-F69E-4F0D-BDD3-0A18ABBCF429}"/>
    <hyperlink ref="A16" location="'Somatik 5'!A1" display="Somatik 5" xr:uid="{F772F034-F5A7-49FA-B72B-FA5D2C12D618}"/>
    <hyperlink ref="A17" location="'Somatik 6'!A1" display="Somatik 6" xr:uid="{B2CBCA22-F367-445F-914F-0AC394741F62}"/>
  </hyperlink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Blad47">
    <tabColor theme="6"/>
  </sheetPr>
  <dimension ref="A1:M46"/>
  <sheetViews>
    <sheetView showGridLines="0" showRowColHeaders="0" workbookViewId="0"/>
  </sheetViews>
  <sheetFormatPr defaultRowHeight="15" x14ac:dyDescent="0.25"/>
  <cols>
    <col min="1" max="1" width="59.5703125" customWidth="1"/>
    <col min="3" max="3" width="19.42578125" bestFit="1" customWidth="1"/>
  </cols>
  <sheetData>
    <row r="1" spans="1:3" ht="35.25" x14ac:dyDescent="0.5">
      <c r="A1" s="3" t="s">
        <v>12</v>
      </c>
    </row>
    <row r="2" spans="1:3" x14ac:dyDescent="0.25">
      <c r="A2" s="239"/>
      <c r="C2" s="5" t="s">
        <v>500</v>
      </c>
    </row>
    <row r="3" spans="1:3" x14ac:dyDescent="0.25">
      <c r="A3" s="239"/>
      <c r="C3" s="93" t="s">
        <v>311</v>
      </c>
    </row>
    <row r="4" spans="1:3" x14ac:dyDescent="0.25">
      <c r="A4" s="17" t="s">
        <v>14</v>
      </c>
    </row>
    <row r="5" spans="1:3" x14ac:dyDescent="0.25">
      <c r="A5" s="18" t="s">
        <v>0</v>
      </c>
    </row>
    <row r="6" spans="1:3" x14ac:dyDescent="0.25">
      <c r="A6" s="18" t="s">
        <v>2</v>
      </c>
    </row>
    <row r="7" spans="1:3" x14ac:dyDescent="0.25">
      <c r="A7" s="18" t="s">
        <v>4</v>
      </c>
    </row>
    <row r="8" spans="1:3" x14ac:dyDescent="0.25">
      <c r="A8" s="18" t="s">
        <v>6</v>
      </c>
    </row>
    <row r="9" spans="1:3" x14ac:dyDescent="0.25">
      <c r="A9" s="18" t="s">
        <v>8</v>
      </c>
    </row>
    <row r="10" spans="1:3" x14ac:dyDescent="0.25">
      <c r="A10" s="18" t="s">
        <v>10</v>
      </c>
    </row>
    <row r="11" spans="1:3" x14ac:dyDescent="0.25">
      <c r="A11" s="18" t="s">
        <v>12</v>
      </c>
    </row>
    <row r="12" spans="1:3" x14ac:dyDescent="0.25">
      <c r="A12" s="34" t="s">
        <v>125</v>
      </c>
    </row>
    <row r="13" spans="1:3" x14ac:dyDescent="0.25">
      <c r="A13" s="34" t="s">
        <v>126</v>
      </c>
    </row>
    <row r="14" spans="1:3" x14ac:dyDescent="0.25">
      <c r="A14" s="363" t="s">
        <v>127</v>
      </c>
    </row>
    <row r="15" spans="1:3" x14ac:dyDescent="0.25">
      <c r="A15" s="34" t="s">
        <v>128</v>
      </c>
    </row>
    <row r="16" spans="1:3" x14ac:dyDescent="0.25">
      <c r="A16" s="34" t="s">
        <v>129</v>
      </c>
    </row>
    <row r="17" spans="1:13" x14ac:dyDescent="0.25">
      <c r="A17" s="34" t="s">
        <v>130</v>
      </c>
    </row>
    <row r="18" spans="1:13" x14ac:dyDescent="0.25">
      <c r="A18" s="18" t="s">
        <v>13</v>
      </c>
    </row>
    <row r="19" spans="1:13" x14ac:dyDescent="0.25">
      <c r="A19" s="18" t="s">
        <v>1</v>
      </c>
    </row>
    <row r="20" spans="1:13" x14ac:dyDescent="0.25">
      <c r="A20" s="18" t="s">
        <v>3</v>
      </c>
    </row>
    <row r="21" spans="1:13" x14ac:dyDescent="0.25">
      <c r="A21" s="18" t="s">
        <v>5</v>
      </c>
    </row>
    <row r="22" spans="1:13" x14ac:dyDescent="0.25">
      <c r="A22" s="18" t="s">
        <v>7</v>
      </c>
    </row>
    <row r="23" spans="1:13" x14ac:dyDescent="0.25">
      <c r="A23" s="18" t="s">
        <v>9</v>
      </c>
      <c r="F23" s="145">
        <f>$E$46</f>
        <v>16239.633572869638</v>
      </c>
    </row>
    <row r="24" spans="1:13" x14ac:dyDescent="0.25">
      <c r="A24" s="360" t="s">
        <v>11</v>
      </c>
      <c r="C24" s="47" t="s">
        <v>59</v>
      </c>
      <c r="D24" s="47" t="s">
        <v>66</v>
      </c>
      <c r="E24" s="47" t="s">
        <v>455</v>
      </c>
      <c r="F24" s="145" t="str">
        <f>CONCATENATE("Riket ",E24)</f>
        <v>Riket 2020</v>
      </c>
    </row>
    <row r="25" spans="1:13" x14ac:dyDescent="0.25">
      <c r="A25" s="361"/>
      <c r="C25" s="10" t="s">
        <v>49</v>
      </c>
      <c r="D25" s="207">
        <v>16450.848751052235</v>
      </c>
      <c r="E25" s="207">
        <v>16001.577348710071</v>
      </c>
      <c r="F25" s="145">
        <f t="shared" ref="F25:F46" si="0">$E$46</f>
        <v>16239.633572869638</v>
      </c>
      <c r="L25" s="158"/>
      <c r="M25" s="158"/>
    </row>
    <row r="26" spans="1:13" x14ac:dyDescent="0.25">
      <c r="A26" s="361"/>
      <c r="C26" t="s">
        <v>51</v>
      </c>
      <c r="D26" s="137">
        <v>17268.114450122877</v>
      </c>
      <c r="E26" s="137">
        <v>16238.66486094018</v>
      </c>
      <c r="F26" s="145">
        <f t="shared" si="0"/>
        <v>16239.633572869638</v>
      </c>
      <c r="L26" s="158"/>
      <c r="M26" s="158"/>
    </row>
    <row r="27" spans="1:13" x14ac:dyDescent="0.25">
      <c r="A27" s="361"/>
      <c r="C27" s="10" t="s">
        <v>50</v>
      </c>
      <c r="D27" s="207">
        <v>17879.948914431672</v>
      </c>
      <c r="E27" s="207">
        <v>16833.611110183334</v>
      </c>
      <c r="F27" s="145">
        <f t="shared" si="0"/>
        <v>16239.633572869638</v>
      </c>
      <c r="L27" s="158"/>
      <c r="M27" s="158"/>
    </row>
    <row r="28" spans="1:13" x14ac:dyDescent="0.25">
      <c r="A28" s="361"/>
      <c r="C28" t="s">
        <v>58</v>
      </c>
      <c r="D28" s="137">
        <v>16582.43878688278</v>
      </c>
      <c r="E28" s="137">
        <v>16428.488862461949</v>
      </c>
      <c r="F28" s="145">
        <f t="shared" si="0"/>
        <v>16239.633572869638</v>
      </c>
      <c r="L28" s="158"/>
      <c r="M28" s="158"/>
    </row>
    <row r="29" spans="1:13" x14ac:dyDescent="0.25">
      <c r="A29" s="34"/>
      <c r="C29" s="10" t="s">
        <v>44</v>
      </c>
      <c r="D29" s="207">
        <v>15754.799586321744</v>
      </c>
      <c r="E29" s="207">
        <v>15941.905881619687</v>
      </c>
      <c r="F29" s="145">
        <f t="shared" si="0"/>
        <v>16239.633572869638</v>
      </c>
      <c r="L29" s="158"/>
      <c r="M29" s="158"/>
    </row>
    <row r="30" spans="1:13" x14ac:dyDescent="0.25">
      <c r="A30" s="361"/>
      <c r="C30" t="s">
        <v>46</v>
      </c>
      <c r="D30" s="137">
        <v>17506.415379040944</v>
      </c>
      <c r="E30" s="137">
        <v>17274.53859578865</v>
      </c>
      <c r="F30" s="145">
        <f t="shared" si="0"/>
        <v>16239.633572869638</v>
      </c>
      <c r="L30" s="158"/>
      <c r="M30" s="158"/>
    </row>
    <row r="31" spans="1:13" x14ac:dyDescent="0.25">
      <c r="A31" s="361"/>
      <c r="C31" s="10" t="s">
        <v>45</v>
      </c>
      <c r="D31" s="207">
        <v>17307.269216039374</v>
      </c>
      <c r="E31" s="207">
        <v>17470.834518921998</v>
      </c>
      <c r="F31" s="145">
        <f t="shared" si="0"/>
        <v>16239.633572869638</v>
      </c>
      <c r="L31" s="158"/>
      <c r="M31" s="158"/>
    </row>
    <row r="32" spans="1:13" x14ac:dyDescent="0.25">
      <c r="A32" s="361"/>
      <c r="C32" t="s">
        <v>40</v>
      </c>
      <c r="D32" s="137">
        <v>20574.339040981136</v>
      </c>
      <c r="E32" s="137">
        <v>21555.452065730824</v>
      </c>
      <c r="F32" s="145">
        <f t="shared" si="0"/>
        <v>16239.633572869638</v>
      </c>
      <c r="L32" s="158"/>
      <c r="M32" s="158"/>
    </row>
    <row r="33" spans="1:13" x14ac:dyDescent="0.25">
      <c r="A33" s="361"/>
      <c r="C33" s="10" t="s">
        <v>38</v>
      </c>
      <c r="D33" s="207">
        <v>19197.899828327256</v>
      </c>
      <c r="E33" s="207">
        <v>19757.821144754053</v>
      </c>
      <c r="F33" s="145">
        <f t="shared" si="0"/>
        <v>16239.633572869638</v>
      </c>
      <c r="L33" s="158"/>
      <c r="M33" s="158"/>
    </row>
    <row r="34" spans="1:13" x14ac:dyDescent="0.25">
      <c r="A34" s="361"/>
      <c r="C34" t="s">
        <v>48</v>
      </c>
      <c r="D34" s="137">
        <v>16517.994362797359</v>
      </c>
      <c r="E34" s="137">
        <v>17079.042766566188</v>
      </c>
      <c r="F34" s="145">
        <f t="shared" si="0"/>
        <v>16239.633572869638</v>
      </c>
      <c r="L34" s="158"/>
      <c r="M34" s="158"/>
    </row>
    <row r="35" spans="1:13" x14ac:dyDescent="0.25">
      <c r="C35" s="10" t="s">
        <v>42</v>
      </c>
      <c r="D35" s="207">
        <v>16044.209771812319</v>
      </c>
      <c r="E35" s="207">
        <v>15680.81733563377</v>
      </c>
      <c r="F35" s="145">
        <f t="shared" si="0"/>
        <v>16239.633572869638</v>
      </c>
      <c r="L35" s="158"/>
      <c r="M35" s="158"/>
    </row>
    <row r="36" spans="1:13" x14ac:dyDescent="0.25">
      <c r="C36" s="54" t="s">
        <v>56</v>
      </c>
      <c r="D36" s="146">
        <v>14108.312056398443</v>
      </c>
      <c r="E36" s="146">
        <v>13749.491626905006</v>
      </c>
      <c r="F36" s="145">
        <f t="shared" si="0"/>
        <v>16239.633572869638</v>
      </c>
      <c r="L36" s="158"/>
      <c r="M36" s="158"/>
    </row>
    <row r="37" spans="1:13" x14ac:dyDescent="0.25">
      <c r="C37" s="10" t="s">
        <v>52</v>
      </c>
      <c r="D37" s="207">
        <v>17109.633375115965</v>
      </c>
      <c r="E37" s="207">
        <v>17042.260989448008</v>
      </c>
      <c r="F37" s="145">
        <f t="shared" si="0"/>
        <v>16239.633572869638</v>
      </c>
      <c r="L37" s="158"/>
      <c r="M37" s="158"/>
    </row>
    <row r="38" spans="1:13" x14ac:dyDescent="0.25">
      <c r="C38" t="s">
        <v>57</v>
      </c>
      <c r="D38" s="137">
        <v>16836.994143796855</v>
      </c>
      <c r="E38" s="137">
        <v>16542.175021184845</v>
      </c>
      <c r="F38" s="145">
        <f t="shared" si="0"/>
        <v>16239.633572869638</v>
      </c>
      <c r="L38" s="158"/>
      <c r="M38" s="158"/>
    </row>
    <row r="39" spans="1:13" x14ac:dyDescent="0.25">
      <c r="C39" s="10" t="s">
        <v>55</v>
      </c>
      <c r="D39" s="207">
        <v>16947.923652776015</v>
      </c>
      <c r="E39" s="207">
        <v>16017.117640479035</v>
      </c>
      <c r="F39" s="145">
        <f t="shared" si="0"/>
        <v>16239.633572869638</v>
      </c>
      <c r="L39" s="158"/>
      <c r="M39" s="158"/>
    </row>
    <row r="40" spans="1:13" x14ac:dyDescent="0.25">
      <c r="C40" t="s">
        <v>39</v>
      </c>
      <c r="D40" s="137">
        <v>16753.366716904078</v>
      </c>
      <c r="E40" s="137">
        <v>16317.662926347697</v>
      </c>
      <c r="F40" s="145">
        <f t="shared" si="0"/>
        <v>16239.633572869638</v>
      </c>
      <c r="L40" s="158"/>
      <c r="M40" s="158"/>
    </row>
    <row r="41" spans="1:13" x14ac:dyDescent="0.25">
      <c r="C41" s="10" t="s">
        <v>41</v>
      </c>
      <c r="D41" s="207">
        <v>18546.742663075627</v>
      </c>
      <c r="E41" s="207">
        <v>18003.353020152903</v>
      </c>
      <c r="F41" s="145">
        <f t="shared" si="0"/>
        <v>16239.633572869638</v>
      </c>
      <c r="L41" s="158"/>
      <c r="M41" s="158"/>
    </row>
    <row r="42" spans="1:13" x14ac:dyDescent="0.25">
      <c r="C42" t="s">
        <v>54</v>
      </c>
      <c r="D42" s="137">
        <v>19922.803213407951</v>
      </c>
      <c r="E42" s="137">
        <v>20687.173385019258</v>
      </c>
      <c r="F42" s="145">
        <f t="shared" si="0"/>
        <v>16239.633572869638</v>
      </c>
      <c r="L42" s="158"/>
      <c r="M42" s="158"/>
    </row>
    <row r="43" spans="1:13" x14ac:dyDescent="0.25">
      <c r="C43" s="10" t="s">
        <v>43</v>
      </c>
      <c r="D43" s="207">
        <v>17582.599350332544</v>
      </c>
      <c r="E43" s="207">
        <v>16584.849633471844</v>
      </c>
      <c r="F43" s="145">
        <f t="shared" si="0"/>
        <v>16239.633572869638</v>
      </c>
      <c r="L43" s="158"/>
      <c r="M43" s="158"/>
    </row>
    <row r="44" spans="1:13" x14ac:dyDescent="0.25">
      <c r="C44" t="s">
        <v>53</v>
      </c>
      <c r="D44" s="137">
        <v>17761.283009980278</v>
      </c>
      <c r="E44" s="137">
        <v>17221.734822853527</v>
      </c>
      <c r="F44" s="145">
        <f t="shared" si="0"/>
        <v>16239.633572869638</v>
      </c>
      <c r="L44" s="158"/>
      <c r="M44" s="158"/>
    </row>
    <row r="45" spans="1:13" x14ac:dyDescent="0.25">
      <c r="C45" s="10" t="s">
        <v>47</v>
      </c>
      <c r="D45" s="207">
        <v>17857.357063172498</v>
      </c>
      <c r="E45" s="207">
        <v>16934.146321921045</v>
      </c>
      <c r="F45" s="145">
        <f t="shared" si="0"/>
        <v>16239.633572869638</v>
      </c>
      <c r="L45" s="158"/>
      <c r="M45" s="158"/>
    </row>
    <row r="46" spans="1:13" x14ac:dyDescent="0.25">
      <c r="C46" s="89" t="s">
        <v>60</v>
      </c>
      <c r="D46" s="139">
        <v>16490.186162706806</v>
      </c>
      <c r="E46" s="139">
        <v>16239.633572869638</v>
      </c>
      <c r="F46" s="145">
        <f t="shared" si="0"/>
        <v>16239.633572869638</v>
      </c>
      <c r="L46" s="158"/>
      <c r="M46" s="158"/>
    </row>
  </sheetData>
  <hyperlinks>
    <hyperlink ref="A22" location="'Regional utveckling'!A1" display="Regional utveckling" xr:uid="{00000000-0004-0000-2600-000000000000}"/>
    <hyperlink ref="A21" location="'Läkemedel'!A1" display="Läkemedel" xr:uid="{00000000-0004-0000-2600-000001000000}"/>
    <hyperlink ref="A20" location="'Övrig hälso- och sjukvård'!A1" display="Övrig hälso- och sjukvård" xr:uid="{00000000-0004-0000-2600-000002000000}"/>
    <hyperlink ref="A19" location="'Tandvård'!A1" display="Tandvård" xr:uid="{00000000-0004-0000-2600-000003000000}"/>
    <hyperlink ref="A18" location="'Specialiserad psykiatrisk vård'!A1" display="Specialiserad psykiatrisk vård" xr:uid="{00000000-0004-0000-2600-000004000000}"/>
    <hyperlink ref="A11" location="'Specialiserad somatisk vård'!A1" display="Specialiserad somatisk vård" xr:uid="{00000000-0004-0000-2600-000005000000}"/>
    <hyperlink ref="A10" location="'Vårdcentraler'!A1" display="Vårdcentraler" xr:uid="{00000000-0004-0000-2600-000006000000}"/>
    <hyperlink ref="A9" location="'Primärvård'!A1" display="Primärvård" xr:uid="{00000000-0004-0000-2600-000007000000}"/>
    <hyperlink ref="A8" location="'Vårdplatser'!A1" display="Vårdplatser" xr:uid="{00000000-0004-0000-2600-000008000000}"/>
    <hyperlink ref="A7" location="'Hälso- och sjukvård'!A1" display="Hälso- och sjukvård" xr:uid="{00000000-0004-0000-2600-000009000000}"/>
    <hyperlink ref="A6" location="'Kostnader och intäkter'!A1" display="Kostnader för" xr:uid="{00000000-0004-0000-2600-00000A000000}"/>
    <hyperlink ref="A5" location="'Regionernas ekonomi'!A1" display="Regionernas ekonomi" xr:uid="{00000000-0004-0000-2600-00000B000000}"/>
    <hyperlink ref="A23" location="'Trafik och infrastruktur'!A1" display="Trafik och infrastruktur, samt allmän regional utveckling" xr:uid="{00000000-0004-0000-2600-00000C000000}"/>
    <hyperlink ref="A24" location="'Utbildning och kultur'!A1" display="Utbildning och kultur" xr:uid="{00000000-0004-0000-2600-00000D000000}"/>
    <hyperlink ref="A4" location="Innehåll!A1" display="Innehåll" xr:uid="{00000000-0004-0000-2600-00000E000000}"/>
    <hyperlink ref="A12" location="'Somatik 1'!A1" display="Somatik 1" xr:uid="{653C8940-8E89-4BB5-8CC8-C1CEC2D390A1}"/>
    <hyperlink ref="A13" location="'Somatik 2'!A1" display="Somatik 2" xr:uid="{6B3A2183-639B-41FD-94F1-1974AAAB717A}"/>
    <hyperlink ref="A14" location="'Somatik 3'!A1" display="Somatik 3" xr:uid="{D2BE5844-5568-4340-8BBC-C17226C8AD6C}"/>
    <hyperlink ref="A15" location="'Somatik 4'!A1" display="Somatik 4" xr:uid="{C5057BF8-971B-4647-9DF5-9015096E986F}"/>
    <hyperlink ref="A16" location="'Somatik 5'!A1" display="Somatik 5" xr:uid="{37B7A626-F16C-4E2E-A0BE-B9EBB2538237}"/>
    <hyperlink ref="A17" location="'Somatik 6'!A1" display="Somatik 6" xr:uid="{DB52EFC3-6620-4968-B02E-C4D58C5378C1}"/>
  </hyperlink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tabColor theme="6"/>
  </sheetPr>
  <dimension ref="A1:R41"/>
  <sheetViews>
    <sheetView showGridLines="0" showRowColHeaders="0" workbookViewId="0"/>
  </sheetViews>
  <sheetFormatPr defaultRowHeight="15" x14ac:dyDescent="0.25"/>
  <cols>
    <col min="1" max="1" width="59.5703125" style="2" customWidth="1"/>
    <col min="3" max="3" width="35.5703125" bestFit="1" customWidth="1"/>
    <col min="13" max="13" width="20.42578125" bestFit="1" customWidth="1"/>
  </cols>
  <sheetData>
    <row r="1" spans="1:11" ht="35.25" x14ac:dyDescent="0.5">
      <c r="A1" s="3" t="s">
        <v>0</v>
      </c>
    </row>
    <row r="2" spans="1:11" x14ac:dyDescent="0.25">
      <c r="A2" s="239"/>
      <c r="C2" s="5" t="s">
        <v>179</v>
      </c>
    </row>
    <row r="3" spans="1:11" x14ac:dyDescent="0.25">
      <c r="A3" s="239"/>
      <c r="J3" s="99"/>
    </row>
    <row r="4" spans="1:11" ht="15.75" thickBot="1" x14ac:dyDescent="0.3">
      <c r="A4" s="17" t="s">
        <v>14</v>
      </c>
      <c r="C4" s="27" t="s">
        <v>184</v>
      </c>
      <c r="D4" s="249">
        <v>2013</v>
      </c>
      <c r="E4" s="249">
        <v>2014</v>
      </c>
      <c r="F4" s="249">
        <v>2015</v>
      </c>
      <c r="G4" s="249">
        <v>2016</v>
      </c>
      <c r="H4" s="249">
        <v>2017</v>
      </c>
      <c r="I4" s="249" t="s">
        <v>65</v>
      </c>
      <c r="J4" s="249" t="s">
        <v>66</v>
      </c>
      <c r="K4" s="248">
        <v>2020</v>
      </c>
    </row>
    <row r="5" spans="1:11" x14ac:dyDescent="0.25">
      <c r="A5" s="18" t="s">
        <v>0</v>
      </c>
      <c r="C5" s="250" t="s">
        <v>172</v>
      </c>
      <c r="D5" s="246">
        <v>132917</v>
      </c>
      <c r="E5" s="246">
        <v>148223</v>
      </c>
      <c r="F5" s="246">
        <v>166571</v>
      </c>
      <c r="G5" s="246">
        <v>183538</v>
      </c>
      <c r="H5" s="246">
        <v>196547</v>
      </c>
      <c r="I5" s="246">
        <v>212521</v>
      </c>
      <c r="J5" s="246">
        <v>229504</v>
      </c>
      <c r="K5" s="246">
        <v>242361</v>
      </c>
    </row>
    <row r="6" spans="1:11" x14ac:dyDescent="0.25">
      <c r="A6" s="34" t="s">
        <v>154</v>
      </c>
      <c r="C6" s="251" t="s">
        <v>173</v>
      </c>
      <c r="D6" s="242">
        <v>1122</v>
      </c>
      <c r="E6" s="242">
        <v>1758</v>
      </c>
      <c r="F6" s="242">
        <v>1671</v>
      </c>
      <c r="G6" s="242">
        <v>2443</v>
      </c>
      <c r="H6" s="242">
        <v>2377</v>
      </c>
      <c r="I6" s="242">
        <v>2247</v>
      </c>
      <c r="J6" s="242">
        <v>2116</v>
      </c>
      <c r="K6" s="242">
        <v>1995</v>
      </c>
    </row>
    <row r="7" spans="1:11" x14ac:dyDescent="0.25">
      <c r="A7" s="35" t="s">
        <v>155</v>
      </c>
      <c r="C7" s="252" t="s">
        <v>174</v>
      </c>
      <c r="D7" s="29">
        <v>81647</v>
      </c>
      <c r="E7" s="29">
        <v>86208</v>
      </c>
      <c r="F7" s="29">
        <v>83140</v>
      </c>
      <c r="G7" s="29">
        <v>87542</v>
      </c>
      <c r="H7" s="29">
        <v>94096</v>
      </c>
      <c r="I7" s="29">
        <v>99873</v>
      </c>
      <c r="J7" s="29">
        <v>114844</v>
      </c>
      <c r="K7" s="29">
        <v>139457</v>
      </c>
    </row>
    <row r="8" spans="1:11" x14ac:dyDescent="0.25">
      <c r="A8" s="34" t="s">
        <v>156</v>
      </c>
      <c r="C8" s="244" t="s">
        <v>180</v>
      </c>
      <c r="D8" s="244">
        <v>215686</v>
      </c>
      <c r="E8" s="244">
        <v>236187</v>
      </c>
      <c r="F8" s="244">
        <v>251382</v>
      </c>
      <c r="G8" s="244">
        <v>273524</v>
      </c>
      <c r="H8" s="244">
        <v>293017</v>
      </c>
      <c r="I8" s="244">
        <v>314641</v>
      </c>
      <c r="J8" s="244">
        <v>346464</v>
      </c>
      <c r="K8" s="244">
        <f>SUM(K9:K12)</f>
        <v>383812</v>
      </c>
    </row>
    <row r="9" spans="1:11" x14ac:dyDescent="0.25">
      <c r="A9" s="34" t="s">
        <v>157</v>
      </c>
      <c r="C9" s="253" t="s">
        <v>175</v>
      </c>
      <c r="D9" s="211">
        <v>43385</v>
      </c>
      <c r="E9" s="211">
        <v>47722</v>
      </c>
      <c r="F9" s="211">
        <v>48479</v>
      </c>
      <c r="G9" s="211">
        <v>51907</v>
      </c>
      <c r="H9" s="211">
        <v>54603</v>
      </c>
      <c r="I9" s="211">
        <v>55263</v>
      </c>
      <c r="J9" s="211">
        <v>67716</v>
      </c>
      <c r="K9" s="211">
        <v>86922</v>
      </c>
    </row>
    <row r="10" spans="1:11" x14ac:dyDescent="0.25">
      <c r="A10" s="18" t="s">
        <v>2</v>
      </c>
      <c r="C10" s="254" t="s">
        <v>176</v>
      </c>
      <c r="D10" s="244">
        <v>79860</v>
      </c>
      <c r="E10" s="244">
        <v>85289</v>
      </c>
      <c r="F10" s="244">
        <v>91345</v>
      </c>
      <c r="G10" s="244">
        <v>97184</v>
      </c>
      <c r="H10" s="244">
        <v>105145</v>
      </c>
      <c r="I10" s="244">
        <v>115627</v>
      </c>
      <c r="J10" s="244">
        <v>125654</v>
      </c>
      <c r="K10" s="244">
        <v>131358</v>
      </c>
    </row>
    <row r="11" spans="1:11" x14ac:dyDescent="0.25">
      <c r="A11" s="18" t="s">
        <v>4</v>
      </c>
      <c r="C11" s="252" t="s">
        <v>177</v>
      </c>
      <c r="D11" s="29">
        <v>34560</v>
      </c>
      <c r="E11" s="29">
        <v>34998</v>
      </c>
      <c r="F11" s="29">
        <v>50590</v>
      </c>
      <c r="G11" s="29">
        <v>59376</v>
      </c>
      <c r="H11" s="29">
        <v>61927</v>
      </c>
      <c r="I11" s="29">
        <v>72414</v>
      </c>
      <c r="J11" s="29">
        <v>74053</v>
      </c>
      <c r="K11" s="29">
        <v>66789</v>
      </c>
    </row>
    <row r="12" spans="1:11" x14ac:dyDescent="0.25">
      <c r="A12" s="18" t="s">
        <v>6</v>
      </c>
      <c r="C12" s="251" t="s">
        <v>178</v>
      </c>
      <c r="D12" s="242">
        <v>57881</v>
      </c>
      <c r="E12" s="242">
        <v>68181</v>
      </c>
      <c r="F12" s="242">
        <v>60966</v>
      </c>
      <c r="G12" s="242">
        <v>65059</v>
      </c>
      <c r="H12" s="242">
        <v>71343</v>
      </c>
      <c r="I12" s="242">
        <v>71337</v>
      </c>
      <c r="J12" s="242">
        <v>79041</v>
      </c>
      <c r="K12" s="242">
        <v>98743</v>
      </c>
    </row>
    <row r="13" spans="1:11" x14ac:dyDescent="0.25">
      <c r="A13" s="18" t="s">
        <v>8</v>
      </c>
      <c r="C13" s="211" t="s">
        <v>181</v>
      </c>
      <c r="D13" s="211">
        <v>215686</v>
      </c>
      <c r="E13" s="211">
        <v>236187</v>
      </c>
      <c r="F13" s="211">
        <v>251382</v>
      </c>
      <c r="G13" s="211">
        <v>273524</v>
      </c>
      <c r="H13" s="211">
        <v>293016</v>
      </c>
      <c r="I13" s="211">
        <v>314641</v>
      </c>
      <c r="J13" s="211">
        <v>346464</v>
      </c>
      <c r="K13" s="211">
        <f>SUM(K9:K12)</f>
        <v>383812</v>
      </c>
    </row>
    <row r="14" spans="1:11" x14ac:dyDescent="0.25">
      <c r="A14" s="18" t="s">
        <v>10</v>
      </c>
      <c r="C14" s="255" t="s">
        <v>182</v>
      </c>
      <c r="D14" s="256">
        <v>0.20114889237131756</v>
      </c>
      <c r="E14" s="256">
        <v>0.2020517640683018</v>
      </c>
      <c r="F14" s="256">
        <v>0.19284992561122116</v>
      </c>
      <c r="G14" s="256">
        <v>0.18977128149632208</v>
      </c>
      <c r="H14" s="256">
        <v>0.18634754980086479</v>
      </c>
      <c r="I14" s="256">
        <v>0.17563324328619101</v>
      </c>
      <c r="J14" s="256">
        <v>0.19544887780548628</v>
      </c>
      <c r="K14" s="256">
        <f>K9/K13</f>
        <v>0.22647025106041499</v>
      </c>
    </row>
    <row r="15" spans="1:11" x14ac:dyDescent="0.25">
      <c r="A15" s="18" t="s">
        <v>12</v>
      </c>
      <c r="C15" s="247" t="s">
        <v>183</v>
      </c>
      <c r="D15" s="247">
        <v>159592</v>
      </c>
      <c r="E15" s="247">
        <v>154011</v>
      </c>
      <c r="F15" s="247">
        <v>149309</v>
      </c>
      <c r="G15" s="247">
        <v>144154</v>
      </c>
      <c r="H15" s="247">
        <v>139638</v>
      </c>
      <c r="I15" s="247">
        <v>135438</v>
      </c>
      <c r="J15" s="247">
        <v>133001</v>
      </c>
      <c r="K15" s="247">
        <v>131222</v>
      </c>
    </row>
    <row r="16" spans="1:11" x14ac:dyDescent="0.25">
      <c r="A16" s="18" t="s">
        <v>13</v>
      </c>
      <c r="C16" s="202" t="s">
        <v>185</v>
      </c>
    </row>
    <row r="17" spans="1:18" x14ac:dyDescent="0.25">
      <c r="A17" s="18" t="s">
        <v>1</v>
      </c>
      <c r="N17" s="1"/>
      <c r="O17" s="1"/>
      <c r="P17" s="1"/>
      <c r="Q17" s="1"/>
      <c r="R17" s="1"/>
    </row>
    <row r="18" spans="1:18" x14ac:dyDescent="0.25">
      <c r="A18" s="18" t="s">
        <v>3</v>
      </c>
      <c r="D18" s="1"/>
      <c r="E18" s="1"/>
      <c r="F18" s="1"/>
      <c r="G18" s="1"/>
      <c r="H18" s="1"/>
      <c r="I18" s="1"/>
      <c r="N18" s="1"/>
      <c r="O18" s="1"/>
      <c r="P18" s="1"/>
      <c r="Q18" s="1"/>
      <c r="R18" s="1"/>
    </row>
    <row r="19" spans="1:18" x14ac:dyDescent="0.25">
      <c r="A19" s="18" t="s">
        <v>5</v>
      </c>
      <c r="N19" s="1"/>
      <c r="O19" s="1"/>
      <c r="P19" s="1"/>
      <c r="Q19" s="1"/>
      <c r="R19" s="1"/>
    </row>
    <row r="20" spans="1:18" x14ac:dyDescent="0.25">
      <c r="A20" s="18" t="s">
        <v>7</v>
      </c>
      <c r="N20" s="1"/>
      <c r="O20" s="1"/>
      <c r="P20" s="1"/>
      <c r="Q20" s="1"/>
      <c r="R20" s="1"/>
    </row>
    <row r="21" spans="1:18" x14ac:dyDescent="0.25">
      <c r="A21" s="18" t="s">
        <v>9</v>
      </c>
      <c r="H21" s="1"/>
      <c r="I21" s="1"/>
      <c r="J21" s="1"/>
      <c r="K21" s="1"/>
      <c r="N21" s="1"/>
      <c r="O21" s="1"/>
      <c r="P21" s="1"/>
      <c r="Q21" s="1"/>
      <c r="R21" s="1"/>
    </row>
    <row r="22" spans="1:18" x14ac:dyDescent="0.25">
      <c r="A22" s="360" t="s">
        <v>11</v>
      </c>
      <c r="D22" s="1"/>
      <c r="E22" s="1"/>
      <c r="F22" s="1"/>
      <c r="G22" s="1"/>
      <c r="H22" s="1"/>
      <c r="I22" s="1"/>
      <c r="J22" s="1"/>
      <c r="K22" s="1"/>
      <c r="N22" s="1"/>
      <c r="O22" s="1"/>
      <c r="P22" s="1"/>
      <c r="Q22" s="1"/>
      <c r="R22" s="1"/>
    </row>
    <row r="23" spans="1:18" x14ac:dyDescent="0.25">
      <c r="A23" s="361"/>
      <c r="D23" s="1"/>
      <c r="E23" s="1"/>
      <c r="F23" s="1"/>
      <c r="G23" s="1"/>
      <c r="H23" s="1"/>
      <c r="I23" s="1"/>
      <c r="J23" s="1"/>
      <c r="N23" s="1"/>
      <c r="O23" s="1"/>
      <c r="P23" s="1"/>
      <c r="Q23" s="1"/>
      <c r="R23" s="1"/>
    </row>
    <row r="24" spans="1:18" x14ac:dyDescent="0.25">
      <c r="A24" s="361"/>
      <c r="D24" s="1"/>
      <c r="E24" s="1"/>
      <c r="F24" s="1"/>
      <c r="G24" s="1"/>
      <c r="H24" s="1"/>
      <c r="I24" s="1"/>
      <c r="J24" s="1"/>
      <c r="N24" s="1"/>
      <c r="O24" s="1"/>
      <c r="P24" s="1"/>
      <c r="Q24" s="1"/>
    </row>
    <row r="25" spans="1:18" x14ac:dyDescent="0.25">
      <c r="A25" s="361"/>
      <c r="D25" s="1"/>
      <c r="E25" s="1"/>
      <c r="F25" s="1"/>
      <c r="G25" s="1"/>
      <c r="H25" s="1"/>
      <c r="I25" s="1"/>
      <c r="J25" s="1"/>
    </row>
    <row r="26" spans="1:18" x14ac:dyDescent="0.25">
      <c r="A26" s="361"/>
      <c r="D26" s="1"/>
      <c r="E26" s="1"/>
      <c r="F26" s="1"/>
      <c r="G26" s="1"/>
      <c r="H26" s="1"/>
      <c r="I26" s="1"/>
      <c r="J26" s="1"/>
    </row>
    <row r="27" spans="1:18" x14ac:dyDescent="0.25">
      <c r="A27" s="361"/>
      <c r="D27" s="1"/>
      <c r="E27" s="1"/>
      <c r="F27" s="1"/>
      <c r="G27" s="1"/>
      <c r="H27" s="1"/>
      <c r="I27" s="1"/>
      <c r="J27" s="1"/>
    </row>
    <row r="28" spans="1:18" x14ac:dyDescent="0.25">
      <c r="A28" s="361"/>
      <c r="D28" s="1"/>
      <c r="E28" s="1"/>
      <c r="F28" s="1"/>
      <c r="G28" s="1"/>
      <c r="H28" s="1"/>
      <c r="I28" s="1"/>
      <c r="J28" s="1"/>
    </row>
    <row r="29" spans="1:18" x14ac:dyDescent="0.25">
      <c r="A29" s="361"/>
      <c r="D29" s="1"/>
      <c r="E29" s="1"/>
      <c r="F29" s="1"/>
      <c r="G29" s="1"/>
      <c r="H29" s="1"/>
      <c r="I29" s="1"/>
      <c r="J29" s="1"/>
    </row>
    <row r="30" spans="1:18" x14ac:dyDescent="0.25">
      <c r="A30" s="361"/>
      <c r="D30" s="1"/>
      <c r="E30" s="1"/>
      <c r="F30" s="1"/>
      <c r="G30" s="1"/>
      <c r="H30" s="1"/>
      <c r="I30" s="1"/>
      <c r="J30" s="1"/>
    </row>
    <row r="31" spans="1:18" x14ac:dyDescent="0.25">
      <c r="A31" s="361"/>
      <c r="D31" s="1"/>
      <c r="E31" s="1"/>
      <c r="F31" s="1"/>
      <c r="G31" s="1"/>
      <c r="H31" s="1"/>
      <c r="I31" s="1"/>
      <c r="J31" s="1"/>
    </row>
    <row r="32" spans="1:18" x14ac:dyDescent="0.25">
      <c r="A32" s="361"/>
    </row>
    <row r="33" spans="1:15" x14ac:dyDescent="0.25">
      <c r="A33" s="361"/>
      <c r="N33" s="1"/>
      <c r="O33" s="1"/>
    </row>
    <row r="34" spans="1:15" x14ac:dyDescent="0.25">
      <c r="A34" s="361"/>
      <c r="N34" s="1"/>
      <c r="O34" s="1"/>
    </row>
    <row r="35" spans="1:15" x14ac:dyDescent="0.25">
      <c r="N35" s="1"/>
      <c r="O35" s="1"/>
    </row>
    <row r="36" spans="1:15" x14ac:dyDescent="0.25">
      <c r="N36" s="1"/>
      <c r="O36" s="1"/>
    </row>
    <row r="37" spans="1:15" x14ac:dyDescent="0.25">
      <c r="N37" s="1"/>
      <c r="O37" s="1"/>
    </row>
    <row r="38" spans="1:15" x14ac:dyDescent="0.25">
      <c r="N38" s="1"/>
      <c r="O38" s="1"/>
    </row>
    <row r="39" spans="1:15" x14ac:dyDescent="0.25">
      <c r="N39" s="1"/>
      <c r="O39" s="1"/>
    </row>
    <row r="40" spans="1:15" x14ac:dyDescent="0.25">
      <c r="N40" s="1"/>
      <c r="O40" s="1"/>
    </row>
    <row r="41" spans="1:15" x14ac:dyDescent="0.25">
      <c r="N41" s="1"/>
      <c r="O41" s="1"/>
    </row>
  </sheetData>
  <hyperlinks>
    <hyperlink ref="A20" location="'Regional utveckling'!A1" display="Regional utveckling" xr:uid="{00000000-0004-0000-0300-000000000000}"/>
    <hyperlink ref="A19" location="'Läkemedel'!A1" display="Läkemedel" xr:uid="{00000000-0004-0000-0300-000001000000}"/>
    <hyperlink ref="A18" location="'Övrig hälso- och sjukvård'!A1" display="Övrig hälso- och sjukvård" xr:uid="{00000000-0004-0000-0300-000002000000}"/>
    <hyperlink ref="A17" location="'Tandvård'!A1" display="Tandvård" xr:uid="{00000000-0004-0000-0300-000003000000}"/>
    <hyperlink ref="A16" location="'Specialiserad psykiatrisk vård'!A1" display="Specialiserad psykiatrisk vård" xr:uid="{00000000-0004-0000-0300-000004000000}"/>
    <hyperlink ref="A15" location="'Specialiserad somatisk vård'!A1" display="Specialiserad somatisk vård" xr:uid="{00000000-0004-0000-0300-000005000000}"/>
    <hyperlink ref="A14" location="'Vårdcentraler'!A1" display="Vårdcentraler" xr:uid="{00000000-0004-0000-0300-000006000000}"/>
    <hyperlink ref="A13" location="'Primärvård'!A1" display="Primärvård" xr:uid="{00000000-0004-0000-0300-000007000000}"/>
    <hyperlink ref="A12" location="'Vårdplatser'!A1" display="Vårdplatser" xr:uid="{00000000-0004-0000-0300-000008000000}"/>
    <hyperlink ref="A11" location="'Hälso- och sjukvård'!A1" display="Hälso- och sjukvård" xr:uid="{00000000-0004-0000-0300-000009000000}"/>
    <hyperlink ref="A5" location="'Regionernas ekonomi'!A1" display="Regionernas ekonomi" xr:uid="{00000000-0004-0000-0300-00000B000000}"/>
    <hyperlink ref="A21" location="'Trafik och infrastruktur'!A1" display="Trafik och infrastruktur, samt allmän regional utveckling" xr:uid="{00000000-0004-0000-0300-00000C000000}"/>
    <hyperlink ref="A22" location="'Utbildning och kultur'!A1" display="Utbildning och kultur" xr:uid="{00000000-0004-0000-0300-00000D000000}"/>
    <hyperlink ref="A4" location="Innehåll!A1" display="Innehåll" xr:uid="{00000000-0004-0000-0300-00000E000000}"/>
    <hyperlink ref="A6" location="'Kostnader och intäkter'!A1" display="Resultaträkning" xr:uid="{00000000-0004-0000-0300-00000F000000}"/>
    <hyperlink ref="A7" location="'Balansräkning'!A1" display="Balansräkning" xr:uid="{00000000-0004-0000-0300-000010000000}"/>
    <hyperlink ref="A8" location="'kostnadsslag'!A1" display="kostnadsslag" xr:uid="{00000000-0004-0000-0300-000011000000}"/>
    <hyperlink ref="A9" location="'intäktsslag'!A1" display="intäktsslag" xr:uid="{00000000-0004-0000-0300-000012000000}"/>
    <hyperlink ref="A10" location="'Kostnader och intäkter'!A1" display="Kostnader för hälso- och sjukvård respektive regional utveckling" xr:uid="{3EDAD32A-4DA3-4DAA-9B50-484E5C1CC516}"/>
  </hyperlinks>
  <pageMargins left="0.7" right="0.7" top="0.75" bottom="0.75" header="0.3" footer="0.3"/>
  <pageSetup paperSize="9" orientation="portrait" r:id="rId1"/>
  <ignoredErrors>
    <ignoredError sqref="H4:J4" numberStoredAsText="1"/>
  </ignoredError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Blad48">
    <tabColor theme="6"/>
  </sheetPr>
  <dimension ref="A1:I34"/>
  <sheetViews>
    <sheetView showGridLines="0" showRowColHeaders="0" workbookViewId="0"/>
  </sheetViews>
  <sheetFormatPr defaultRowHeight="15" x14ac:dyDescent="0.25"/>
  <cols>
    <col min="1" max="1" width="59.5703125" customWidth="1"/>
    <col min="3" max="3" width="40" style="44" bestFit="1" customWidth="1"/>
    <col min="4" max="4" width="18.85546875" style="44" customWidth="1"/>
    <col min="5" max="6" width="9.85546875" style="44" bestFit="1" customWidth="1"/>
    <col min="7" max="7" width="19" style="44" customWidth="1"/>
    <col min="8" max="8" width="8.85546875" bestFit="1" customWidth="1"/>
    <col min="9" max="9" width="9.85546875" bestFit="1" customWidth="1"/>
    <col min="12" max="12" width="29.28515625" customWidth="1"/>
    <col min="13" max="13" width="23.7109375" bestFit="1" customWidth="1"/>
    <col min="14" max="15" width="9.85546875" bestFit="1" customWidth="1"/>
    <col min="16" max="16" width="23.7109375" bestFit="1" customWidth="1"/>
    <col min="17" max="17" width="8.85546875" bestFit="1" customWidth="1"/>
    <col min="18" max="18" width="9.85546875" bestFit="1" customWidth="1"/>
  </cols>
  <sheetData>
    <row r="1" spans="1:9" ht="35.25" x14ac:dyDescent="0.5">
      <c r="A1" s="3" t="s">
        <v>12</v>
      </c>
    </row>
    <row r="2" spans="1:9" x14ac:dyDescent="0.25">
      <c r="A2" s="239"/>
      <c r="C2" s="321" t="s">
        <v>342</v>
      </c>
      <c r="D2" s="329" t="s">
        <v>66</v>
      </c>
      <c r="E2" s="329"/>
      <c r="F2" s="329"/>
      <c r="G2" s="329" t="s">
        <v>455</v>
      </c>
      <c r="H2" s="329"/>
      <c r="I2" s="329"/>
    </row>
    <row r="3" spans="1:9" x14ac:dyDescent="0.25">
      <c r="A3" s="239"/>
      <c r="D3" s="421" t="s">
        <v>487</v>
      </c>
      <c r="G3" s="421" t="s">
        <v>487</v>
      </c>
    </row>
    <row r="4" spans="1:9" ht="15.75" thickBot="1" x14ac:dyDescent="0.3">
      <c r="A4" s="17" t="s">
        <v>14</v>
      </c>
      <c r="C4" s="342"/>
      <c r="D4" s="408"/>
      <c r="E4" s="284" t="s">
        <v>22</v>
      </c>
      <c r="F4" s="343" t="s">
        <v>26</v>
      </c>
      <c r="G4" s="408"/>
      <c r="H4" s="284" t="s">
        <v>22</v>
      </c>
      <c r="I4" s="284" t="s">
        <v>26</v>
      </c>
    </row>
    <row r="5" spans="1:9" x14ac:dyDescent="0.25">
      <c r="A5" s="18" t="s">
        <v>0</v>
      </c>
      <c r="C5" s="246" t="s">
        <v>484</v>
      </c>
      <c r="D5" s="246">
        <v>6510758</v>
      </c>
      <c r="E5" s="246">
        <v>11131334.666666666</v>
      </c>
      <c r="F5" s="322">
        <v>17642092.666666664</v>
      </c>
      <c r="G5" s="246">
        <v>5209676</v>
      </c>
      <c r="H5" s="246">
        <v>9581600</v>
      </c>
      <c r="I5" s="246">
        <v>14791276</v>
      </c>
    </row>
    <row r="6" spans="1:9" x14ac:dyDescent="0.25">
      <c r="A6" s="18" t="s">
        <v>2</v>
      </c>
      <c r="C6" s="244" t="s">
        <v>338</v>
      </c>
      <c r="D6" s="244">
        <v>2604303.2000000002</v>
      </c>
      <c r="E6" s="244">
        <v>11131334.666666666</v>
      </c>
      <c r="F6" s="327">
        <v>13735637.866666667</v>
      </c>
      <c r="G6" s="244">
        <v>2083870.4000000001</v>
      </c>
      <c r="H6" s="244">
        <v>9581600</v>
      </c>
      <c r="I6" s="244">
        <v>11665470.4</v>
      </c>
    </row>
    <row r="7" spans="1:9" x14ac:dyDescent="0.25">
      <c r="A7" s="18" t="s">
        <v>4</v>
      </c>
      <c r="C7" s="29" t="s">
        <v>475</v>
      </c>
      <c r="D7" s="30">
        <v>0.10705743998893168</v>
      </c>
      <c r="E7" s="30">
        <v>0.27634410057566022</v>
      </c>
      <c r="F7" s="358">
        <v>0.21390396830007904</v>
      </c>
      <c r="G7" s="30">
        <v>0.12220597984708538</v>
      </c>
      <c r="H7" s="30">
        <v>0.28900809885614093</v>
      </c>
      <c r="I7" s="30">
        <v>0.23025614732070965</v>
      </c>
    </row>
    <row r="8" spans="1:9" x14ac:dyDescent="0.25">
      <c r="A8" s="18" t="s">
        <v>6</v>
      </c>
      <c r="C8" s="242" t="s">
        <v>463</v>
      </c>
      <c r="D8" s="242">
        <v>252.16952378720725</v>
      </c>
      <c r="E8" s="242">
        <v>1077.8251019348916</v>
      </c>
      <c r="F8" s="323">
        <v>1329.994625722099</v>
      </c>
      <c r="G8" s="242">
        <v>200.77186359959904</v>
      </c>
      <c r="H8" s="242">
        <v>923.1455508298011</v>
      </c>
      <c r="I8" s="242">
        <v>1123.9174144294002</v>
      </c>
    </row>
    <row r="9" spans="1:9" x14ac:dyDescent="0.25">
      <c r="A9" s="18" t="s">
        <v>8</v>
      </c>
      <c r="C9" s="29" t="s">
        <v>251</v>
      </c>
      <c r="D9" s="29"/>
      <c r="E9" s="29"/>
      <c r="F9" s="326">
        <v>58555.193875299999</v>
      </c>
      <c r="G9" s="29"/>
      <c r="H9" s="29"/>
      <c r="I9" s="29">
        <v>55175.412273280002</v>
      </c>
    </row>
    <row r="10" spans="1:9" x14ac:dyDescent="0.25">
      <c r="A10" s="18" t="s">
        <v>10</v>
      </c>
      <c r="C10" s="242" t="s">
        <v>465</v>
      </c>
      <c r="D10" s="242"/>
      <c r="E10" s="242"/>
      <c r="F10" s="323">
        <v>9527.3432264000003</v>
      </c>
      <c r="G10" s="242"/>
      <c r="H10" s="242"/>
      <c r="I10" s="242">
        <v>10148.959370120003</v>
      </c>
    </row>
    <row r="11" spans="1:9" x14ac:dyDescent="0.25">
      <c r="A11" s="18" t="s">
        <v>12</v>
      </c>
      <c r="C11" s="29" t="s">
        <v>466</v>
      </c>
      <c r="D11" s="29"/>
      <c r="E11" s="29"/>
      <c r="F11" s="326">
        <v>4363.2895206190005</v>
      </c>
      <c r="G11" s="29"/>
      <c r="H11" s="29"/>
      <c r="I11" s="29">
        <v>4031.5414812889999</v>
      </c>
    </row>
    <row r="12" spans="1:9" x14ac:dyDescent="0.25">
      <c r="A12" s="34" t="s">
        <v>125</v>
      </c>
      <c r="C12" s="320" t="s">
        <v>327</v>
      </c>
      <c r="D12" s="320"/>
      <c r="E12" s="320"/>
      <c r="F12" s="328">
        <v>10327589</v>
      </c>
      <c r="G12" s="320"/>
      <c r="H12" s="320"/>
      <c r="I12" s="320">
        <v>10379295</v>
      </c>
    </row>
    <row r="13" spans="1:9" x14ac:dyDescent="0.25">
      <c r="A13" s="34" t="s">
        <v>126</v>
      </c>
      <c r="C13" s="29" t="s">
        <v>467</v>
      </c>
      <c r="D13" s="29"/>
      <c r="E13" s="29"/>
      <c r="F13" s="326">
        <f t="shared" ref="F13:I13" si="0">(F9*1000000)/F12</f>
        <v>5669.7835162979472</v>
      </c>
      <c r="G13" s="29"/>
      <c r="H13" s="29"/>
      <c r="I13" s="29">
        <f t="shared" si="0"/>
        <v>5315.9113671284995</v>
      </c>
    </row>
    <row r="14" spans="1:9" x14ac:dyDescent="0.25">
      <c r="A14" s="34" t="s">
        <v>127</v>
      </c>
      <c r="C14" s="244" t="s">
        <v>468</v>
      </c>
      <c r="D14" s="244"/>
      <c r="E14" s="244"/>
      <c r="F14" s="327">
        <f t="shared" ref="F14:I14" si="1">(F9*1000000)/F6</f>
        <v>4263.0123510609155</v>
      </c>
      <c r="G14" s="244"/>
      <c r="H14" s="244"/>
      <c r="I14" s="244">
        <f t="shared" si="1"/>
        <v>4729.8060327922994</v>
      </c>
    </row>
    <row r="15" spans="1:9" x14ac:dyDescent="0.25">
      <c r="A15" s="363" t="s">
        <v>128</v>
      </c>
      <c r="C15"/>
      <c r="D15"/>
      <c r="E15"/>
      <c r="F15"/>
      <c r="G15"/>
    </row>
    <row r="16" spans="1:9" x14ac:dyDescent="0.25">
      <c r="A16" s="34" t="s">
        <v>129</v>
      </c>
      <c r="C16" s="428" t="s">
        <v>514</v>
      </c>
      <c r="D16" s="428"/>
      <c r="E16" s="428"/>
      <c r="F16" s="428"/>
      <c r="G16" s="428"/>
      <c r="H16" s="428"/>
      <c r="I16" s="428"/>
    </row>
    <row r="17" spans="1:9" x14ac:dyDescent="0.25">
      <c r="A17" s="34" t="s">
        <v>130</v>
      </c>
      <c r="C17" s="428"/>
      <c r="D17" s="428"/>
      <c r="E17" s="428"/>
      <c r="F17" s="428"/>
      <c r="G17" s="428"/>
      <c r="H17" s="428"/>
      <c r="I17" s="428"/>
    </row>
    <row r="18" spans="1:9" x14ac:dyDescent="0.25">
      <c r="A18" s="18" t="s">
        <v>13</v>
      </c>
      <c r="C18" s="428"/>
      <c r="D18" s="428"/>
      <c r="E18" s="428"/>
      <c r="F18" s="428"/>
      <c r="G18" s="428"/>
      <c r="H18" s="428"/>
      <c r="I18" s="428"/>
    </row>
    <row r="19" spans="1:9" x14ac:dyDescent="0.25">
      <c r="A19" s="18" t="s">
        <v>1</v>
      </c>
      <c r="C19" s="428"/>
      <c r="D19" s="428"/>
      <c r="E19" s="428"/>
      <c r="F19" s="428"/>
      <c r="G19" s="428"/>
      <c r="H19" s="428"/>
      <c r="I19" s="428"/>
    </row>
    <row r="20" spans="1:9" x14ac:dyDescent="0.25">
      <c r="A20" s="18" t="s">
        <v>3</v>
      </c>
      <c r="C20" s="359" t="s">
        <v>471</v>
      </c>
      <c r="D20"/>
      <c r="E20"/>
      <c r="F20"/>
      <c r="G20"/>
    </row>
    <row r="21" spans="1:9" x14ac:dyDescent="0.25">
      <c r="A21" s="18" t="s">
        <v>5</v>
      </c>
      <c r="C21"/>
      <c r="D21"/>
      <c r="E21"/>
      <c r="F21"/>
      <c r="G21"/>
    </row>
    <row r="22" spans="1:9" x14ac:dyDescent="0.25">
      <c r="A22" s="18" t="s">
        <v>7</v>
      </c>
      <c r="C22"/>
      <c r="D22"/>
      <c r="E22"/>
      <c r="F22"/>
      <c r="G22"/>
    </row>
    <row r="23" spans="1:9" x14ac:dyDescent="0.25">
      <c r="A23" s="18" t="s">
        <v>9</v>
      </c>
      <c r="D23" s="159"/>
      <c r="E23" s="159"/>
      <c r="F23" s="159"/>
      <c r="G23" s="159"/>
    </row>
    <row r="24" spans="1:9" x14ac:dyDescent="0.25">
      <c r="A24" s="360" t="s">
        <v>11</v>
      </c>
    </row>
    <row r="25" spans="1:9" x14ac:dyDescent="0.25">
      <c r="A25" s="361"/>
    </row>
    <row r="26" spans="1:9" x14ac:dyDescent="0.25">
      <c r="A26" s="361"/>
    </row>
    <row r="27" spans="1:9" x14ac:dyDescent="0.25">
      <c r="A27" s="361"/>
    </row>
    <row r="28" spans="1:9" x14ac:dyDescent="0.25">
      <c r="A28" s="361"/>
    </row>
    <row r="29" spans="1:9" x14ac:dyDescent="0.25">
      <c r="A29" s="34"/>
    </row>
    <row r="30" spans="1:9" x14ac:dyDescent="0.25">
      <c r="A30" s="361"/>
    </row>
    <row r="31" spans="1:9" x14ac:dyDescent="0.25">
      <c r="A31" s="361"/>
    </row>
    <row r="32" spans="1:9" x14ac:dyDescent="0.25">
      <c r="A32" s="361"/>
    </row>
    <row r="33" spans="1:1" x14ac:dyDescent="0.25">
      <c r="A33" s="361"/>
    </row>
    <row r="34" spans="1:1" x14ac:dyDescent="0.25">
      <c r="A34" s="361"/>
    </row>
  </sheetData>
  <mergeCells count="3">
    <mergeCell ref="C16:I19"/>
    <mergeCell ref="D3:D4"/>
    <mergeCell ref="G3:G4"/>
  </mergeCells>
  <hyperlinks>
    <hyperlink ref="A22" location="'Regional utveckling'!A1" display="Regional utveckling" xr:uid="{00000000-0004-0000-2700-000000000000}"/>
    <hyperlink ref="A21" location="'Läkemedel'!A1" display="Läkemedel" xr:uid="{00000000-0004-0000-2700-000001000000}"/>
    <hyperlink ref="A20" location="'Övrig hälso- och sjukvård'!A1" display="Övrig hälso- och sjukvård" xr:uid="{00000000-0004-0000-2700-000002000000}"/>
    <hyperlink ref="A19" location="'Tandvård'!A1" display="Tandvård" xr:uid="{00000000-0004-0000-2700-000003000000}"/>
    <hyperlink ref="A18" location="'Specialiserad psykiatrisk vård'!A1" display="Specialiserad psykiatrisk vård" xr:uid="{00000000-0004-0000-2700-000004000000}"/>
    <hyperlink ref="A11" location="'Specialiserad somatisk vård'!A1" display="Specialiserad somatisk vård" xr:uid="{00000000-0004-0000-2700-000005000000}"/>
    <hyperlink ref="A10" location="'Vårdcentraler'!A1" display="Vårdcentraler" xr:uid="{00000000-0004-0000-2700-000006000000}"/>
    <hyperlink ref="A9" location="'Primärvård'!A1" display="Primärvård" xr:uid="{00000000-0004-0000-2700-000007000000}"/>
    <hyperlink ref="A8" location="'Vårdplatser'!A1" display="Vårdplatser" xr:uid="{00000000-0004-0000-2700-000008000000}"/>
    <hyperlink ref="A7" location="'Hälso- och sjukvård'!A1" display="Hälso- och sjukvård" xr:uid="{00000000-0004-0000-2700-000009000000}"/>
    <hyperlink ref="A6" location="'Kostnader och intäkter'!A1" display="Kostnader för" xr:uid="{00000000-0004-0000-2700-00000A000000}"/>
    <hyperlink ref="A5" location="'Regionernas ekonomi'!A1" display="Regionernas ekonomi" xr:uid="{00000000-0004-0000-2700-00000B000000}"/>
    <hyperlink ref="A23" location="'Trafik och infrastruktur'!A1" display="Trafik och infrastruktur, samt allmän regional utveckling" xr:uid="{00000000-0004-0000-2700-00000C000000}"/>
    <hyperlink ref="A24" location="'Utbildning och kultur'!A1" display="Utbildning och kultur" xr:uid="{00000000-0004-0000-2700-00000D000000}"/>
    <hyperlink ref="A4" location="Innehåll!A1" display="Innehåll" xr:uid="{00000000-0004-0000-2700-00000E000000}"/>
    <hyperlink ref="A12" location="'Somatik 1'!A1" display="Somatik 1" xr:uid="{458F0D24-593E-4A38-8F3E-4EA3C2E2FA9A}"/>
    <hyperlink ref="A13" location="'Somatik 2'!A1" display="Somatik 2" xr:uid="{B1934D1E-D990-4A49-817F-6EC442691DB3}"/>
    <hyperlink ref="A14" location="'Somatik 3'!A1" display="Somatik 3" xr:uid="{7C717A84-CB5D-43F8-B243-C5BE928C1B97}"/>
    <hyperlink ref="A15" location="'Somatik 4'!A1" display="Somatik 4" xr:uid="{7F8BADAA-7505-49C2-BFBD-DB788B2B2C34}"/>
    <hyperlink ref="A16" location="'Somatik 5'!A1" display="Somatik 5" xr:uid="{3D3B6E01-C15C-4CFA-A073-1E39295F1C48}"/>
    <hyperlink ref="A17" location="'Somatik 6'!A1" display="Somatik 6" xr:uid="{CCE3C0A0-993D-4C51-A84E-4D8C87A0EC07}"/>
  </hyperlinks>
  <pageMargins left="0.7" right="0.7" top="0.75" bottom="0.75" header="0.3" footer="0.3"/>
  <pageSetup paperSize="9" orientation="portrait"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Blad49">
    <tabColor theme="6"/>
  </sheetPr>
  <dimension ref="A1:K34"/>
  <sheetViews>
    <sheetView showGridLines="0" showRowColHeaders="0" workbookViewId="0"/>
  </sheetViews>
  <sheetFormatPr defaultRowHeight="15" x14ac:dyDescent="0.25"/>
  <cols>
    <col min="1" max="1" width="59.5703125" customWidth="1"/>
    <col min="3" max="3" width="40" bestFit="1" customWidth="1"/>
    <col min="4" max="4" width="18" customWidth="1"/>
    <col min="5" max="6" width="9.85546875" bestFit="1" customWidth="1"/>
    <col min="7" max="7" width="19.7109375" customWidth="1"/>
    <col min="8" max="9" width="9.85546875" bestFit="1" customWidth="1"/>
    <col min="10" max="10" width="57.5703125" customWidth="1"/>
    <col min="11" max="16" width="9.85546875" bestFit="1" customWidth="1"/>
  </cols>
  <sheetData>
    <row r="1" spans="1:11" ht="35.25" x14ac:dyDescent="0.5">
      <c r="A1" s="3" t="s">
        <v>12</v>
      </c>
      <c r="K1" s="7"/>
    </row>
    <row r="2" spans="1:11" x14ac:dyDescent="0.25">
      <c r="A2" s="239"/>
      <c r="C2" s="321" t="s">
        <v>340</v>
      </c>
      <c r="D2" s="329" t="s">
        <v>66</v>
      </c>
      <c r="E2" s="329"/>
      <c r="F2" s="329"/>
      <c r="G2" s="329" t="s">
        <v>455</v>
      </c>
      <c r="H2" s="329"/>
      <c r="I2" s="329"/>
    </row>
    <row r="3" spans="1:11" x14ac:dyDescent="0.25">
      <c r="A3" s="239"/>
      <c r="C3" s="243"/>
      <c r="D3" s="411" t="s">
        <v>487</v>
      </c>
      <c r="E3" s="243"/>
      <c r="F3" s="243"/>
      <c r="G3" s="411" t="s">
        <v>487</v>
      </c>
      <c r="H3" s="243"/>
      <c r="I3" s="243"/>
    </row>
    <row r="4" spans="1:11" ht="15" customHeight="1" thickBot="1" x14ac:dyDescent="0.3">
      <c r="A4" s="17" t="s">
        <v>14</v>
      </c>
      <c r="B4" s="43"/>
      <c r="C4" s="284"/>
      <c r="D4" s="408"/>
      <c r="E4" s="284" t="s">
        <v>22</v>
      </c>
      <c r="F4" s="343" t="s">
        <v>26</v>
      </c>
      <c r="G4" s="408"/>
      <c r="H4" s="284" t="s">
        <v>22</v>
      </c>
      <c r="I4" s="284" t="s">
        <v>26</v>
      </c>
    </row>
    <row r="5" spans="1:11" x14ac:dyDescent="0.25">
      <c r="A5" s="18" t="s">
        <v>0</v>
      </c>
      <c r="B5" s="43"/>
      <c r="C5" s="246" t="s">
        <v>484</v>
      </c>
      <c r="D5" s="246">
        <v>1016794</v>
      </c>
      <c r="E5" s="246">
        <v>1294457</v>
      </c>
      <c r="F5" s="322">
        <v>2311251</v>
      </c>
      <c r="G5" s="246">
        <v>967013</v>
      </c>
      <c r="H5" s="246">
        <v>1181485</v>
      </c>
      <c r="I5" s="246">
        <v>2148498</v>
      </c>
    </row>
    <row r="6" spans="1:11" x14ac:dyDescent="0.25">
      <c r="A6" s="18" t="s">
        <v>2</v>
      </c>
      <c r="C6" s="244" t="s">
        <v>338</v>
      </c>
      <c r="D6" s="244">
        <v>406717.60000000003</v>
      </c>
      <c r="E6" s="244">
        <v>1294457</v>
      </c>
      <c r="F6" s="327">
        <v>1701174.6</v>
      </c>
      <c r="G6" s="244">
        <v>386805.2</v>
      </c>
      <c r="H6" s="244">
        <v>1181485</v>
      </c>
      <c r="I6" s="244">
        <v>1568290.2</v>
      </c>
    </row>
    <row r="7" spans="1:11" x14ac:dyDescent="0.25">
      <c r="A7" s="18" t="s">
        <v>4</v>
      </c>
      <c r="B7" s="44"/>
      <c r="C7" s="29" t="s">
        <v>475</v>
      </c>
      <c r="D7" s="29"/>
      <c r="E7" s="29">
        <v>0.17433719312422119</v>
      </c>
      <c r="F7" s="326">
        <v>0.17433719312422119</v>
      </c>
      <c r="G7" s="29"/>
      <c r="H7" s="29">
        <v>0.18444753847911738</v>
      </c>
      <c r="I7" s="29">
        <v>0.18444753847911738</v>
      </c>
    </row>
    <row r="8" spans="1:11" x14ac:dyDescent="0.25">
      <c r="A8" s="18" t="s">
        <v>6</v>
      </c>
      <c r="B8" s="44"/>
      <c r="C8" s="242" t="s">
        <v>463</v>
      </c>
      <c r="D8" s="242">
        <v>39.381660133841507</v>
      </c>
      <c r="E8" s="242">
        <v>125.33970900662294</v>
      </c>
      <c r="F8" s="323">
        <v>164.72136914046445</v>
      </c>
      <c r="G8" s="242">
        <v>37.267001275134774</v>
      </c>
      <c r="H8" s="242">
        <v>113.83094901917713</v>
      </c>
      <c r="I8" s="242">
        <v>151.09795029431189</v>
      </c>
    </row>
    <row r="9" spans="1:11" x14ac:dyDescent="0.25">
      <c r="A9" s="18" t="s">
        <v>8</v>
      </c>
      <c r="B9" s="44"/>
      <c r="C9" s="29" t="s">
        <v>486</v>
      </c>
      <c r="D9" s="29">
        <v>8738.8386586000015</v>
      </c>
      <c r="E9" s="29">
        <v>8738.8386586000015</v>
      </c>
      <c r="F9" s="326">
        <v>8738.8386586000015</v>
      </c>
      <c r="G9" s="29">
        <v>7728.8064063463007</v>
      </c>
      <c r="H9" s="29">
        <v>7728.8064063463007</v>
      </c>
      <c r="I9" s="29">
        <v>7728.8064063463007</v>
      </c>
    </row>
    <row r="10" spans="1:11" x14ac:dyDescent="0.25">
      <c r="A10" s="18" t="s">
        <v>10</v>
      </c>
      <c r="B10" s="44"/>
      <c r="C10" s="242" t="s">
        <v>465</v>
      </c>
      <c r="D10" s="242">
        <v>483.81131654000001</v>
      </c>
      <c r="E10" s="242">
        <v>483.81131654000001</v>
      </c>
      <c r="F10" s="323">
        <v>483.81131654000001</v>
      </c>
      <c r="G10" s="242">
        <v>493.78527439470002</v>
      </c>
      <c r="H10" s="242">
        <v>493.78527439470002</v>
      </c>
      <c r="I10" s="242">
        <v>493.78527439470002</v>
      </c>
    </row>
    <row r="11" spans="1:11" x14ac:dyDescent="0.25">
      <c r="A11" s="18" t="s">
        <v>12</v>
      </c>
      <c r="B11" s="44"/>
      <c r="C11" s="29" t="s">
        <v>466</v>
      </c>
      <c r="D11" s="29">
        <v>1212.3987127590001</v>
      </c>
      <c r="E11" s="29">
        <v>1212.3987127590001</v>
      </c>
      <c r="F11" s="326">
        <v>1212.3987127590001</v>
      </c>
      <c r="G11" s="29">
        <v>1211.26834084899</v>
      </c>
      <c r="H11" s="29">
        <v>1211.26834084899</v>
      </c>
      <c r="I11" s="29">
        <v>1211.26834084899</v>
      </c>
    </row>
    <row r="12" spans="1:11" x14ac:dyDescent="0.25">
      <c r="A12" s="34" t="s">
        <v>125</v>
      </c>
      <c r="C12" s="320" t="s">
        <v>327</v>
      </c>
      <c r="D12" s="320">
        <v>10327589</v>
      </c>
      <c r="E12" s="320">
        <v>10327589</v>
      </c>
      <c r="F12" s="328">
        <v>10327589</v>
      </c>
      <c r="G12" s="320">
        <v>10379295</v>
      </c>
      <c r="H12" s="320">
        <v>10379295</v>
      </c>
      <c r="I12" s="320">
        <v>10379295</v>
      </c>
    </row>
    <row r="13" spans="1:11" x14ac:dyDescent="0.25">
      <c r="A13" s="34" t="s">
        <v>126</v>
      </c>
      <c r="C13" s="29" t="s">
        <v>467</v>
      </c>
      <c r="D13" s="29"/>
      <c r="E13" s="29"/>
      <c r="F13" s="326">
        <f t="shared" ref="F13" si="0">(F9*1000000)/F12</f>
        <v>846.16444928240287</v>
      </c>
      <c r="G13" s="29"/>
      <c r="H13" s="29"/>
      <c r="I13" s="326">
        <f t="shared" ref="I13" si="1">(I9*1000000)/I12</f>
        <v>744.63693404477863</v>
      </c>
    </row>
    <row r="14" spans="1:11" x14ac:dyDescent="0.25">
      <c r="A14" s="34" t="s">
        <v>127</v>
      </c>
      <c r="C14" s="244" t="s">
        <v>485</v>
      </c>
      <c r="D14" s="244"/>
      <c r="E14" s="244"/>
      <c r="F14" s="327">
        <f t="shared" ref="F14" si="2">(F9*1000000)/F6</f>
        <v>5136.9440024557161</v>
      </c>
      <c r="G14" s="244"/>
      <c r="H14" s="244"/>
      <c r="I14" s="327">
        <f t="shared" ref="I14" si="3">(I9*1000000)/I6</f>
        <v>4928.17362905558</v>
      </c>
    </row>
    <row r="15" spans="1:11" x14ac:dyDescent="0.25">
      <c r="A15" s="34" t="s">
        <v>128</v>
      </c>
    </row>
    <row r="16" spans="1:11" x14ac:dyDescent="0.25">
      <c r="A16" s="363" t="s">
        <v>129</v>
      </c>
      <c r="C16" s="427" t="s">
        <v>434</v>
      </c>
      <c r="D16" s="427"/>
      <c r="E16" s="427"/>
      <c r="F16" s="427"/>
      <c r="G16" s="427"/>
    </row>
    <row r="17" spans="1:7" ht="15" customHeight="1" x14ac:dyDescent="0.25">
      <c r="A17" s="34" t="s">
        <v>130</v>
      </c>
      <c r="C17" s="427"/>
      <c r="D17" s="427"/>
      <c r="E17" s="427"/>
      <c r="F17" s="427"/>
      <c r="G17" s="427"/>
    </row>
    <row r="18" spans="1:7" x14ac:dyDescent="0.25">
      <c r="A18" s="18" t="s">
        <v>13</v>
      </c>
      <c r="C18" s="427"/>
      <c r="D18" s="427"/>
      <c r="E18" s="427"/>
      <c r="F18" s="427"/>
      <c r="G18" s="427"/>
    </row>
    <row r="19" spans="1:7" x14ac:dyDescent="0.25">
      <c r="A19" s="18" t="s">
        <v>1</v>
      </c>
      <c r="C19" s="427"/>
      <c r="D19" s="427"/>
      <c r="E19" s="427"/>
      <c r="F19" s="427"/>
      <c r="G19" s="427"/>
    </row>
    <row r="20" spans="1:7" x14ac:dyDescent="0.25">
      <c r="A20" s="18" t="s">
        <v>3</v>
      </c>
      <c r="C20" s="427"/>
      <c r="D20" s="427"/>
      <c r="E20" s="427"/>
      <c r="F20" s="427"/>
      <c r="G20" s="427"/>
    </row>
    <row r="21" spans="1:7" x14ac:dyDescent="0.25">
      <c r="A21" s="18" t="s">
        <v>5</v>
      </c>
      <c r="C21" s="427"/>
      <c r="D21" s="427"/>
      <c r="E21" s="427"/>
      <c r="F21" s="427"/>
      <c r="G21" s="427"/>
    </row>
    <row r="22" spans="1:7" x14ac:dyDescent="0.25">
      <c r="A22" s="18" t="s">
        <v>7</v>
      </c>
    </row>
    <row r="23" spans="1:7" x14ac:dyDescent="0.25">
      <c r="A23" s="18" t="s">
        <v>9</v>
      </c>
    </row>
    <row r="24" spans="1:7" x14ac:dyDescent="0.25">
      <c r="A24" s="360" t="s">
        <v>11</v>
      </c>
    </row>
    <row r="25" spans="1:7" x14ac:dyDescent="0.25">
      <c r="A25" s="361"/>
    </row>
    <row r="26" spans="1:7" x14ac:dyDescent="0.25">
      <c r="A26" s="361"/>
    </row>
    <row r="27" spans="1:7" x14ac:dyDescent="0.25">
      <c r="A27" s="361"/>
    </row>
    <row r="28" spans="1:7" x14ac:dyDescent="0.25">
      <c r="A28" s="361"/>
    </row>
    <row r="29" spans="1:7" x14ac:dyDescent="0.25">
      <c r="A29" s="34"/>
    </row>
    <row r="30" spans="1:7" x14ac:dyDescent="0.25">
      <c r="A30" s="361"/>
    </row>
    <row r="31" spans="1:7" x14ac:dyDescent="0.25">
      <c r="A31" s="361"/>
    </row>
    <row r="32" spans="1:7" x14ac:dyDescent="0.25">
      <c r="A32" s="361"/>
    </row>
    <row r="33" spans="1:1" x14ac:dyDescent="0.25">
      <c r="A33" s="361"/>
    </row>
    <row r="34" spans="1:1" x14ac:dyDescent="0.25">
      <c r="A34" s="361"/>
    </row>
  </sheetData>
  <mergeCells count="3">
    <mergeCell ref="C16:G21"/>
    <mergeCell ref="G3:G4"/>
    <mergeCell ref="D3:D4"/>
  </mergeCells>
  <hyperlinks>
    <hyperlink ref="A22" location="'Regional utveckling'!A1" display="Regional utveckling" xr:uid="{00000000-0004-0000-2800-000000000000}"/>
    <hyperlink ref="A21" location="'Läkemedel'!A1" display="Läkemedel" xr:uid="{00000000-0004-0000-2800-000001000000}"/>
    <hyperlink ref="A20" location="'Övrig hälso- och sjukvård'!A1" display="Övrig hälso- och sjukvård" xr:uid="{00000000-0004-0000-2800-000002000000}"/>
    <hyperlink ref="A19" location="'Tandvård'!A1" display="Tandvård" xr:uid="{00000000-0004-0000-2800-000003000000}"/>
    <hyperlink ref="A18" location="'Specialiserad psykiatrisk vård'!A1" display="Specialiserad psykiatrisk vård" xr:uid="{00000000-0004-0000-2800-000004000000}"/>
    <hyperlink ref="A11" location="'Specialiserad somatisk vård'!A1" display="Specialiserad somatisk vård" xr:uid="{00000000-0004-0000-2800-000005000000}"/>
    <hyperlink ref="A10" location="'Vårdcentraler'!A1" display="Vårdcentraler" xr:uid="{00000000-0004-0000-2800-000006000000}"/>
    <hyperlink ref="A9" location="'Primärvård'!A1" display="Primärvård" xr:uid="{00000000-0004-0000-2800-000007000000}"/>
    <hyperlink ref="A8" location="'Vårdplatser'!A1" display="Vårdplatser" xr:uid="{00000000-0004-0000-2800-000008000000}"/>
    <hyperlink ref="A7" location="'Hälso- och sjukvård'!A1" display="Hälso- och sjukvård" xr:uid="{00000000-0004-0000-2800-000009000000}"/>
    <hyperlink ref="A6" location="'Kostnader och intäkter'!A1" display="Kostnader för" xr:uid="{00000000-0004-0000-2800-00000A000000}"/>
    <hyperlink ref="A5" location="'Regionernas ekonomi'!A1" display="Regionernas ekonomi" xr:uid="{00000000-0004-0000-2800-00000B000000}"/>
    <hyperlink ref="A23" location="'Trafik och infrastruktur'!A1" display="Trafik och infrastruktur, samt allmän regional utveckling" xr:uid="{00000000-0004-0000-2800-00000C000000}"/>
    <hyperlink ref="A24" location="'Utbildning och kultur'!A1" display="Utbildning och kultur" xr:uid="{00000000-0004-0000-2800-00000D000000}"/>
    <hyperlink ref="A4" location="Innehåll!A1" display="Innehåll" xr:uid="{00000000-0004-0000-2800-00000E000000}"/>
    <hyperlink ref="A12" location="'Somatik 1'!A1" display="Somatik 1" xr:uid="{8BCA191C-6469-455E-9CFC-165C6C22947D}"/>
    <hyperlink ref="A13" location="'Somatik 2'!A1" display="Somatik 2" xr:uid="{BE6C9054-0840-4165-9C53-6219051A6297}"/>
    <hyperlink ref="A14" location="'Somatik 3'!A1" display="Somatik 3" xr:uid="{C7B5CD61-0848-4D33-8D3B-FCF0402F5057}"/>
    <hyperlink ref="A15" location="'Somatik 4'!A1" display="Somatik 4" xr:uid="{751DD14E-ECA7-4C28-BC01-020690B56643}"/>
    <hyperlink ref="A16" location="'Somatik 5'!A1" display="Somatik 5" xr:uid="{1A362A5D-E815-417D-A6F9-07687D0C2B6C}"/>
    <hyperlink ref="A17" location="'Somatik 6'!A1" display="Somatik 6" xr:uid="{9080CD72-7653-4F0D-8D14-F8E3B49E2BD3}"/>
  </hyperlinks>
  <pageMargins left="0.7" right="0.7" top="0.75" bottom="0.75" header="0.3" footer="0.3"/>
  <pageSetup paperSize="9" orientation="portrait"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Blad50">
    <tabColor theme="6"/>
  </sheetPr>
  <dimension ref="A1:K34"/>
  <sheetViews>
    <sheetView showGridLines="0" showRowColHeaders="0" workbookViewId="0"/>
  </sheetViews>
  <sheetFormatPr defaultRowHeight="15" x14ac:dyDescent="0.25"/>
  <cols>
    <col min="1" max="1" width="59.5703125" customWidth="1"/>
    <col min="3" max="3" width="55.5703125" customWidth="1"/>
    <col min="4" max="4" width="18.7109375" customWidth="1"/>
    <col min="5" max="5" width="7.42578125" bestFit="1" customWidth="1"/>
    <col min="6" max="6" width="9.85546875" bestFit="1" customWidth="1"/>
    <col min="7" max="7" width="17.7109375" customWidth="1"/>
    <col min="8" max="8" width="7.42578125" bestFit="1" customWidth="1"/>
    <col min="9" max="9" width="9.85546875" bestFit="1" customWidth="1"/>
    <col min="10" max="10" width="51.5703125" customWidth="1"/>
    <col min="11" max="11" width="17.85546875" customWidth="1"/>
    <col min="12" max="12" width="9.28515625" bestFit="1" customWidth="1"/>
    <col min="13" max="13" width="9.85546875" bestFit="1" customWidth="1"/>
    <col min="14" max="14" width="18.5703125" customWidth="1"/>
    <col min="15" max="15" width="9.28515625" bestFit="1" customWidth="1"/>
    <col min="16" max="16" width="9.85546875" bestFit="1" customWidth="1"/>
  </cols>
  <sheetData>
    <row r="1" spans="1:11" ht="35.25" x14ac:dyDescent="0.5">
      <c r="A1" s="3" t="s">
        <v>12</v>
      </c>
      <c r="K1" s="8"/>
    </row>
    <row r="2" spans="1:11" x14ac:dyDescent="0.25">
      <c r="A2" s="239"/>
      <c r="C2" s="321" t="s">
        <v>341</v>
      </c>
      <c r="D2" s="329" t="s">
        <v>66</v>
      </c>
      <c r="E2" s="329"/>
      <c r="F2" s="329"/>
      <c r="G2" s="329" t="s">
        <v>455</v>
      </c>
      <c r="H2" s="329"/>
      <c r="I2" s="329"/>
      <c r="K2" s="8"/>
    </row>
    <row r="3" spans="1:11" x14ac:dyDescent="0.25">
      <c r="A3" s="239"/>
      <c r="D3" s="411" t="s">
        <v>487</v>
      </c>
      <c r="E3" s="243"/>
      <c r="F3" s="243"/>
      <c r="G3" s="411" t="s">
        <v>487</v>
      </c>
      <c r="H3" s="243"/>
      <c r="I3" s="243"/>
    </row>
    <row r="4" spans="1:11" ht="15" customHeight="1" thickBot="1" x14ac:dyDescent="0.3">
      <c r="A4" s="17" t="s">
        <v>14</v>
      </c>
      <c r="B4" s="43"/>
      <c r="C4" t="s">
        <v>474</v>
      </c>
      <c r="D4" s="408"/>
      <c r="E4" s="243" t="s">
        <v>22</v>
      </c>
      <c r="F4" s="330" t="s">
        <v>26</v>
      </c>
      <c r="G4" s="408"/>
      <c r="H4" s="243" t="s">
        <v>22</v>
      </c>
      <c r="I4" s="243" t="s">
        <v>26</v>
      </c>
    </row>
    <row r="5" spans="1:11" ht="15.75" customHeight="1" x14ac:dyDescent="0.25">
      <c r="A5" s="18" t="s">
        <v>0</v>
      </c>
      <c r="B5" s="43"/>
      <c r="C5" s="246" t="s">
        <v>484</v>
      </c>
      <c r="D5" s="246">
        <v>695132.4</v>
      </c>
      <c r="E5" s="246">
        <v>71472.600000000006</v>
      </c>
      <c r="F5" s="322">
        <v>766605</v>
      </c>
      <c r="G5" s="246">
        <v>693609.39999999991</v>
      </c>
      <c r="H5" s="246">
        <v>72388.600000000035</v>
      </c>
      <c r="I5" s="246">
        <v>765997.99999999988</v>
      </c>
    </row>
    <row r="6" spans="1:11" x14ac:dyDescent="0.25">
      <c r="A6" s="18" t="s">
        <v>2</v>
      </c>
      <c r="B6" s="44"/>
      <c r="C6" s="244" t="s">
        <v>338</v>
      </c>
      <c r="D6" s="242">
        <v>555350.72</v>
      </c>
      <c r="E6" s="242">
        <v>142402.20000000001</v>
      </c>
      <c r="F6" s="323">
        <v>697752.91999999993</v>
      </c>
      <c r="G6" s="242">
        <v>553914.72</v>
      </c>
      <c r="H6" s="242">
        <v>143864.20000000007</v>
      </c>
      <c r="I6" s="242">
        <v>697778.92</v>
      </c>
    </row>
    <row r="7" spans="1:11" x14ac:dyDescent="0.25">
      <c r="A7" s="18" t="s">
        <v>4</v>
      </c>
      <c r="B7" s="44"/>
      <c r="C7" s="29" t="s">
        <v>475</v>
      </c>
      <c r="D7" s="30">
        <v>0.49364121137210693</v>
      </c>
      <c r="E7" s="30">
        <v>0.51383327317041771</v>
      </c>
      <c r="F7" s="358">
        <v>0.49552377039022705</v>
      </c>
      <c r="G7" s="30">
        <v>0.4982544930907799</v>
      </c>
      <c r="H7" s="30">
        <v>0.52306578660175751</v>
      </c>
      <c r="I7" s="30">
        <v>0.50059921827472131</v>
      </c>
    </row>
    <row r="8" spans="1:11" x14ac:dyDescent="0.25">
      <c r="A8" s="18" t="s">
        <v>6</v>
      </c>
      <c r="B8" s="44"/>
      <c r="C8" s="242" t="s">
        <v>463</v>
      </c>
      <c r="D8" s="333">
        <v>53.773510932706557</v>
      </c>
      <c r="E8" s="333">
        <v>13.788523149013773</v>
      </c>
      <c r="F8" s="334">
        <v>67.562034081720313</v>
      </c>
      <c r="G8" s="333">
        <v>53.367277835344304</v>
      </c>
      <c r="H8" s="333">
        <v>13.860690923612834</v>
      </c>
      <c r="I8" s="333">
        <v>67.227968758957147</v>
      </c>
    </row>
    <row r="9" spans="1:11" x14ac:dyDescent="0.25">
      <c r="A9" s="18" t="s">
        <v>8</v>
      </c>
      <c r="B9" s="44"/>
      <c r="C9" s="29" t="s">
        <v>486</v>
      </c>
      <c r="D9" s="29"/>
      <c r="E9" s="29"/>
      <c r="F9" s="326">
        <v>2273.915609015</v>
      </c>
      <c r="G9" s="29"/>
      <c r="H9" s="29"/>
      <c r="I9" s="29">
        <v>2259.3672996441996</v>
      </c>
    </row>
    <row r="10" spans="1:11" x14ac:dyDescent="0.25">
      <c r="A10" s="18" t="s">
        <v>10</v>
      </c>
      <c r="B10" s="44"/>
      <c r="C10" s="242" t="s">
        <v>465</v>
      </c>
      <c r="D10" s="242"/>
      <c r="E10" s="242"/>
      <c r="F10" s="323">
        <v>131.81696486800001</v>
      </c>
      <c r="G10" s="242"/>
      <c r="H10" s="242"/>
      <c r="I10" s="242">
        <v>134.36080041279999</v>
      </c>
    </row>
    <row r="11" spans="1:11" x14ac:dyDescent="0.25">
      <c r="A11" s="18" t="s">
        <v>12</v>
      </c>
      <c r="B11" s="44"/>
      <c r="C11" s="29" t="s">
        <v>466</v>
      </c>
      <c r="D11" s="29"/>
      <c r="E11" s="29"/>
      <c r="F11" s="326">
        <v>69.944728453899998</v>
      </c>
      <c r="G11" s="29"/>
      <c r="H11" s="29"/>
      <c r="I11" s="29">
        <v>57.420143665540003</v>
      </c>
    </row>
    <row r="12" spans="1:11" x14ac:dyDescent="0.25">
      <c r="A12" s="34" t="s">
        <v>125</v>
      </c>
      <c r="C12" s="320" t="s">
        <v>327</v>
      </c>
      <c r="D12" s="320"/>
      <c r="E12" s="320"/>
      <c r="F12" s="328">
        <v>10327589</v>
      </c>
      <c r="G12" s="320"/>
      <c r="H12" s="320"/>
      <c r="I12" s="320">
        <v>10379295</v>
      </c>
    </row>
    <row r="13" spans="1:11" x14ac:dyDescent="0.25">
      <c r="A13" s="34" t="s">
        <v>126</v>
      </c>
      <c r="C13" s="29" t="s">
        <v>467</v>
      </c>
      <c r="D13" s="29"/>
      <c r="E13" s="29"/>
      <c r="F13" s="326">
        <f t="shared" ref="F13" si="0">(F9*1000000)/F12</f>
        <v>220.1787473354139</v>
      </c>
      <c r="G13" s="29"/>
      <c r="H13" s="29"/>
      <c r="I13" s="326">
        <f t="shared" ref="I13" si="1">(I9*1000000)/I12</f>
        <v>217.68022776539252</v>
      </c>
    </row>
    <row r="14" spans="1:11" x14ac:dyDescent="0.25">
      <c r="A14" s="34" t="s">
        <v>127</v>
      </c>
      <c r="C14" s="244" t="s">
        <v>485</v>
      </c>
      <c r="D14" s="242"/>
      <c r="E14" s="242"/>
      <c r="F14" s="327">
        <f t="shared" ref="F14" si="2">(F9*1000000)/F6</f>
        <v>3258.9123511156358</v>
      </c>
      <c r="G14" s="244"/>
      <c r="H14" s="244"/>
      <c r="I14" s="327">
        <f t="shared" ref="I14" si="3">(I9*1000000)/I6</f>
        <v>3237.9414666814523</v>
      </c>
    </row>
    <row r="15" spans="1:11" x14ac:dyDescent="0.25">
      <c r="A15" s="34" t="s">
        <v>128</v>
      </c>
    </row>
    <row r="16" spans="1:11" x14ac:dyDescent="0.25">
      <c r="A16" s="34" t="s">
        <v>129</v>
      </c>
    </row>
    <row r="17" spans="1:1" x14ac:dyDescent="0.25">
      <c r="A17" s="363" t="s">
        <v>130</v>
      </c>
    </row>
    <row r="18" spans="1:1" x14ac:dyDescent="0.25">
      <c r="A18" s="18" t="s">
        <v>13</v>
      </c>
    </row>
    <row r="19" spans="1:1" x14ac:dyDescent="0.25">
      <c r="A19" s="18" t="s">
        <v>1</v>
      </c>
    </row>
    <row r="20" spans="1:1" x14ac:dyDescent="0.25">
      <c r="A20" s="18" t="s">
        <v>3</v>
      </c>
    </row>
    <row r="21" spans="1:1" x14ac:dyDescent="0.25">
      <c r="A21" s="18" t="s">
        <v>5</v>
      </c>
    </row>
    <row r="22" spans="1:1" x14ac:dyDescent="0.25">
      <c r="A22" s="18" t="s">
        <v>7</v>
      </c>
    </row>
    <row r="23" spans="1:1" x14ac:dyDescent="0.25">
      <c r="A23" s="18" t="s">
        <v>9</v>
      </c>
    </row>
    <row r="24" spans="1:1" x14ac:dyDescent="0.25">
      <c r="A24" s="360" t="s">
        <v>11</v>
      </c>
    </row>
    <row r="25" spans="1:1" x14ac:dyDescent="0.25">
      <c r="A25" s="361"/>
    </row>
    <row r="26" spans="1:1" x14ac:dyDescent="0.25">
      <c r="A26" s="361"/>
    </row>
    <row r="27" spans="1:1" x14ac:dyDescent="0.25">
      <c r="A27" s="361"/>
    </row>
    <row r="28" spans="1:1" x14ac:dyDescent="0.25">
      <c r="A28" s="361"/>
    </row>
    <row r="29" spans="1:1" x14ac:dyDescent="0.25">
      <c r="A29" s="34"/>
    </row>
    <row r="30" spans="1:1" x14ac:dyDescent="0.25">
      <c r="A30" s="361"/>
    </row>
    <row r="31" spans="1:1" x14ac:dyDescent="0.25">
      <c r="A31" s="361"/>
    </row>
    <row r="32" spans="1:1" x14ac:dyDescent="0.25">
      <c r="A32" s="361"/>
    </row>
    <row r="33" spans="1:1" x14ac:dyDescent="0.25">
      <c r="A33" s="361"/>
    </row>
    <row r="34" spans="1:1" x14ac:dyDescent="0.25">
      <c r="A34" s="361"/>
    </row>
  </sheetData>
  <mergeCells count="2">
    <mergeCell ref="G3:G4"/>
    <mergeCell ref="D3:D4"/>
  </mergeCells>
  <hyperlinks>
    <hyperlink ref="A22" location="'Regional utveckling'!A1" display="Regional utveckling" xr:uid="{00000000-0004-0000-2900-000000000000}"/>
    <hyperlink ref="A21" location="'Läkemedel'!A1" display="Läkemedel" xr:uid="{00000000-0004-0000-2900-000001000000}"/>
    <hyperlink ref="A20" location="'Övrig hälso- och sjukvård'!A1" display="Övrig hälso- och sjukvård" xr:uid="{00000000-0004-0000-2900-000002000000}"/>
    <hyperlink ref="A19" location="'Tandvård'!A1" display="Tandvård" xr:uid="{00000000-0004-0000-2900-000003000000}"/>
    <hyperlink ref="A18" location="'Specialiserad psykiatrisk vård'!A1" display="Specialiserad psykiatrisk vård" xr:uid="{00000000-0004-0000-2900-000004000000}"/>
    <hyperlink ref="A11" location="'Specialiserad somatisk vård'!A1" display="Specialiserad somatisk vård" xr:uid="{00000000-0004-0000-2900-000005000000}"/>
    <hyperlink ref="A10" location="'Vårdcentraler'!A1" display="Vårdcentraler" xr:uid="{00000000-0004-0000-2900-000006000000}"/>
    <hyperlink ref="A9" location="'Primärvård'!A1" display="Primärvård" xr:uid="{00000000-0004-0000-2900-000007000000}"/>
    <hyperlink ref="A8" location="'Vårdplatser'!A1" display="Vårdplatser" xr:uid="{00000000-0004-0000-2900-000008000000}"/>
    <hyperlink ref="A7" location="'Hälso- och sjukvård'!A1" display="Hälso- och sjukvård" xr:uid="{00000000-0004-0000-2900-000009000000}"/>
    <hyperlink ref="A6" location="'Kostnader och intäkter'!A1" display="Kostnader för" xr:uid="{00000000-0004-0000-2900-00000A000000}"/>
    <hyperlink ref="A5" location="'Regionernas ekonomi'!A1" display="Regionernas ekonomi" xr:uid="{00000000-0004-0000-2900-00000B000000}"/>
    <hyperlink ref="A23" location="'Trafik och infrastruktur'!A1" display="Trafik och infrastruktur, samt allmän regional utveckling" xr:uid="{00000000-0004-0000-2900-00000C000000}"/>
    <hyperlink ref="A24" location="'Utbildning och kultur'!A1" display="Utbildning och kultur" xr:uid="{00000000-0004-0000-2900-00000D000000}"/>
    <hyperlink ref="A4" location="Innehåll!A1" display="Innehåll" xr:uid="{00000000-0004-0000-2900-00000E000000}"/>
    <hyperlink ref="A12" location="'Somatik 1'!A1" display="Somatik 1" xr:uid="{0561DBDA-F60C-47EC-817C-DF3087772C51}"/>
    <hyperlink ref="A13" location="'Somatik 2'!A1" display="Somatik 2" xr:uid="{34DA4DB2-1A3C-4735-A96A-DC6C2539A80E}"/>
    <hyperlink ref="A14" location="'Somatik 3'!A1" display="Somatik 3" xr:uid="{2F7DCA86-291A-457E-AD51-5166A3555C77}"/>
    <hyperlink ref="A15" location="'Somatik 4'!A1" display="Somatik 4" xr:uid="{0C5E160D-6B9A-496D-88EA-FAB1CAAF7F4C}"/>
    <hyperlink ref="A16" location="'Somatik 5'!A1" display="Somatik 5" xr:uid="{CC6144B0-0224-4A5C-ACE3-19CB986E432E}"/>
    <hyperlink ref="A17" location="'Somatik 6'!A1" display="Somatik 6" xr:uid="{A470D0BA-9ABA-4F5B-AB69-9ED6B786F85D}"/>
  </hyperlinks>
  <pageMargins left="0.7" right="0.7" top="0.75" bottom="0.75" header="0.3" footer="0.3"/>
  <pageSetup paperSize="9" orientation="portrait"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Blad33">
    <tabColor theme="6"/>
  </sheetPr>
  <dimension ref="A1:L34"/>
  <sheetViews>
    <sheetView showGridLines="0" showRowColHeaders="0" workbookViewId="0"/>
  </sheetViews>
  <sheetFormatPr defaultRowHeight="15" x14ac:dyDescent="0.25"/>
  <cols>
    <col min="1" max="1" width="59.5703125" customWidth="1"/>
  </cols>
  <sheetData>
    <row r="1" spans="1:12" ht="35.25" x14ac:dyDescent="0.5">
      <c r="A1" s="3" t="s">
        <v>13</v>
      </c>
      <c r="K1" s="7"/>
    </row>
    <row r="2" spans="1:12" x14ac:dyDescent="0.25">
      <c r="A2" s="239"/>
    </row>
    <row r="3" spans="1:12" x14ac:dyDescent="0.25">
      <c r="A3" s="239"/>
    </row>
    <row r="4" spans="1:12" x14ac:dyDescent="0.25">
      <c r="A4" s="17" t="s">
        <v>14</v>
      </c>
      <c r="C4" s="5" t="s">
        <v>394</v>
      </c>
    </row>
    <row r="5" spans="1:12" x14ac:dyDescent="0.25">
      <c r="A5" s="18" t="s">
        <v>0</v>
      </c>
      <c r="C5" s="419" t="s">
        <v>435</v>
      </c>
      <c r="D5" s="419"/>
      <c r="E5" s="419"/>
      <c r="F5" s="419"/>
      <c r="G5" s="419"/>
      <c r="H5" s="419"/>
      <c r="I5" s="419"/>
      <c r="J5" s="419"/>
      <c r="K5" s="419"/>
      <c r="L5" s="419"/>
    </row>
    <row r="6" spans="1:12" x14ac:dyDescent="0.25">
      <c r="A6" s="18" t="s">
        <v>2</v>
      </c>
      <c r="C6" s="420"/>
      <c r="D6" s="420"/>
      <c r="E6" s="420"/>
      <c r="F6" s="420"/>
      <c r="G6" s="420"/>
      <c r="H6" s="420"/>
      <c r="I6" s="420"/>
      <c r="J6" s="420"/>
      <c r="K6" s="420"/>
      <c r="L6" s="420"/>
    </row>
    <row r="7" spans="1:12" x14ac:dyDescent="0.25">
      <c r="A7" s="18" t="s">
        <v>4</v>
      </c>
      <c r="C7" s="420"/>
      <c r="D7" s="420"/>
      <c r="E7" s="420"/>
      <c r="F7" s="420"/>
      <c r="G7" s="420"/>
      <c r="H7" s="420"/>
      <c r="I7" s="420"/>
      <c r="J7" s="420"/>
      <c r="K7" s="420"/>
      <c r="L7" s="420"/>
    </row>
    <row r="8" spans="1:12" x14ac:dyDescent="0.25">
      <c r="A8" s="18" t="s">
        <v>6</v>
      </c>
      <c r="B8" s="7"/>
      <c r="C8" s="420"/>
      <c r="D8" s="420"/>
      <c r="E8" s="420"/>
      <c r="F8" s="420"/>
      <c r="G8" s="420"/>
      <c r="H8" s="420"/>
      <c r="I8" s="420"/>
      <c r="J8" s="420"/>
      <c r="K8" s="420"/>
      <c r="L8" s="420"/>
    </row>
    <row r="9" spans="1:12" x14ac:dyDescent="0.25">
      <c r="A9" s="18" t="s">
        <v>8</v>
      </c>
      <c r="B9" s="7"/>
      <c r="C9" s="420"/>
      <c r="D9" s="420"/>
      <c r="E9" s="420"/>
      <c r="F9" s="420"/>
      <c r="G9" s="420"/>
      <c r="H9" s="420"/>
      <c r="I9" s="420"/>
      <c r="J9" s="420"/>
      <c r="K9" s="420"/>
      <c r="L9" s="420"/>
    </row>
    <row r="10" spans="1:12" x14ac:dyDescent="0.25">
      <c r="A10" s="18" t="s">
        <v>10</v>
      </c>
      <c r="B10" s="7"/>
      <c r="C10" s="420"/>
      <c r="D10" s="420"/>
      <c r="E10" s="420"/>
      <c r="F10" s="420"/>
      <c r="G10" s="420"/>
      <c r="H10" s="420"/>
      <c r="I10" s="420"/>
      <c r="J10" s="420"/>
      <c r="K10" s="420"/>
      <c r="L10" s="420"/>
    </row>
    <row r="11" spans="1:12" x14ac:dyDescent="0.25">
      <c r="A11" s="18" t="s">
        <v>12</v>
      </c>
      <c r="B11" s="7"/>
      <c r="C11" s="420"/>
      <c r="D11" s="420"/>
      <c r="E11" s="420"/>
      <c r="F11" s="420"/>
      <c r="G11" s="420"/>
      <c r="H11" s="420"/>
      <c r="I11" s="420"/>
      <c r="J11" s="420"/>
      <c r="K11" s="420"/>
      <c r="L11" s="420"/>
    </row>
    <row r="12" spans="1:12" x14ac:dyDescent="0.25">
      <c r="A12" s="53" t="s">
        <v>13</v>
      </c>
      <c r="B12" s="7"/>
      <c r="C12" s="420"/>
      <c r="D12" s="420"/>
      <c r="E12" s="420"/>
      <c r="F12" s="420"/>
      <c r="G12" s="420"/>
      <c r="H12" s="420"/>
      <c r="I12" s="420"/>
      <c r="J12" s="420"/>
      <c r="K12" s="420"/>
      <c r="L12" s="420"/>
    </row>
    <row r="13" spans="1:12" x14ac:dyDescent="0.25">
      <c r="A13" s="34" t="s">
        <v>131</v>
      </c>
      <c r="C13" s="420"/>
      <c r="D13" s="420"/>
      <c r="E13" s="420"/>
      <c r="F13" s="420"/>
      <c r="G13" s="420"/>
      <c r="H13" s="420"/>
      <c r="I13" s="420"/>
      <c r="J13" s="420"/>
      <c r="K13" s="420"/>
      <c r="L13" s="420"/>
    </row>
    <row r="14" spans="1:12" x14ac:dyDescent="0.25">
      <c r="A14" s="34" t="s">
        <v>132</v>
      </c>
      <c r="C14" s="420"/>
      <c r="D14" s="420"/>
      <c r="E14" s="420"/>
      <c r="F14" s="420"/>
      <c r="G14" s="420"/>
      <c r="H14" s="420"/>
      <c r="I14" s="420"/>
      <c r="J14" s="420"/>
      <c r="K14" s="420"/>
      <c r="L14" s="420"/>
    </row>
    <row r="15" spans="1:12" x14ac:dyDescent="0.25">
      <c r="A15" s="34" t="s">
        <v>133</v>
      </c>
      <c r="C15" s="420"/>
      <c r="D15" s="420"/>
      <c r="E15" s="420"/>
      <c r="F15" s="420"/>
      <c r="G15" s="420"/>
      <c r="H15" s="420"/>
      <c r="I15" s="420"/>
      <c r="J15" s="420"/>
      <c r="K15" s="420"/>
      <c r="L15" s="420"/>
    </row>
    <row r="16" spans="1:12" x14ac:dyDescent="0.25">
      <c r="A16" s="34" t="s">
        <v>134</v>
      </c>
      <c r="C16" s="420"/>
      <c r="D16" s="420"/>
      <c r="E16" s="420"/>
      <c r="F16" s="420"/>
      <c r="G16" s="420"/>
      <c r="H16" s="420"/>
      <c r="I16" s="420"/>
      <c r="J16" s="420"/>
      <c r="K16" s="420"/>
      <c r="L16" s="420"/>
    </row>
    <row r="17" spans="1:12" x14ac:dyDescent="0.25">
      <c r="A17" s="34" t="s">
        <v>135</v>
      </c>
      <c r="C17" s="420"/>
      <c r="D17" s="420"/>
      <c r="E17" s="420"/>
      <c r="F17" s="420"/>
      <c r="G17" s="420"/>
      <c r="H17" s="420"/>
      <c r="I17" s="420"/>
      <c r="J17" s="420"/>
      <c r="K17" s="420"/>
      <c r="L17" s="420"/>
    </row>
    <row r="18" spans="1:12" x14ac:dyDescent="0.25">
      <c r="A18" s="18" t="s">
        <v>1</v>
      </c>
      <c r="C18" s="420"/>
      <c r="D18" s="420"/>
      <c r="E18" s="420"/>
      <c r="F18" s="420"/>
      <c r="G18" s="420"/>
      <c r="H18" s="420"/>
      <c r="I18" s="420"/>
      <c r="J18" s="420"/>
      <c r="K18" s="420"/>
      <c r="L18" s="420"/>
    </row>
    <row r="19" spans="1:12" x14ac:dyDescent="0.25">
      <c r="A19" s="18" t="s">
        <v>3</v>
      </c>
      <c r="C19" s="420"/>
      <c r="D19" s="420"/>
      <c r="E19" s="420"/>
      <c r="F19" s="420"/>
      <c r="G19" s="420"/>
      <c r="H19" s="420"/>
      <c r="I19" s="420"/>
      <c r="J19" s="420"/>
      <c r="K19" s="420"/>
      <c r="L19" s="420"/>
    </row>
    <row r="20" spans="1:12" x14ac:dyDescent="0.25">
      <c r="A20" s="18" t="s">
        <v>5</v>
      </c>
      <c r="C20" s="420"/>
      <c r="D20" s="420"/>
      <c r="E20" s="420"/>
      <c r="F20" s="420"/>
      <c r="G20" s="420"/>
      <c r="H20" s="420"/>
      <c r="I20" s="420"/>
      <c r="J20" s="420"/>
      <c r="K20" s="420"/>
      <c r="L20" s="420"/>
    </row>
    <row r="21" spans="1:12" x14ac:dyDescent="0.25">
      <c r="A21" s="18" t="s">
        <v>7</v>
      </c>
      <c r="C21" s="420"/>
      <c r="D21" s="420"/>
      <c r="E21" s="420"/>
      <c r="F21" s="420"/>
      <c r="G21" s="420"/>
      <c r="H21" s="420"/>
      <c r="I21" s="420"/>
      <c r="J21" s="420"/>
      <c r="K21" s="420"/>
      <c r="L21" s="420"/>
    </row>
    <row r="22" spans="1:12" x14ac:dyDescent="0.25">
      <c r="A22" s="18" t="s">
        <v>9</v>
      </c>
      <c r="C22" s="420"/>
      <c r="D22" s="420"/>
      <c r="E22" s="420"/>
      <c r="F22" s="420"/>
      <c r="G22" s="420"/>
      <c r="H22" s="420"/>
      <c r="I22" s="420"/>
      <c r="J22" s="420"/>
      <c r="K22" s="420"/>
      <c r="L22" s="420"/>
    </row>
    <row r="23" spans="1:12" x14ac:dyDescent="0.25">
      <c r="A23" s="360" t="s">
        <v>11</v>
      </c>
      <c r="C23" s="420"/>
      <c r="D23" s="420"/>
      <c r="E23" s="420"/>
      <c r="F23" s="420"/>
      <c r="G23" s="420"/>
      <c r="H23" s="420"/>
      <c r="I23" s="420"/>
      <c r="J23" s="420"/>
      <c r="K23" s="420"/>
      <c r="L23" s="420"/>
    </row>
    <row r="24" spans="1:12" x14ac:dyDescent="0.25">
      <c r="A24" s="361"/>
    </row>
    <row r="25" spans="1:12" x14ac:dyDescent="0.25">
      <c r="A25" s="361"/>
    </row>
    <row r="26" spans="1:12" x14ac:dyDescent="0.25">
      <c r="A26" s="361"/>
    </row>
    <row r="27" spans="1:12" x14ac:dyDescent="0.25">
      <c r="A27" s="361"/>
    </row>
    <row r="28" spans="1:12" x14ac:dyDescent="0.25">
      <c r="A28" s="361"/>
    </row>
    <row r="29" spans="1:12" x14ac:dyDescent="0.25">
      <c r="A29" s="361"/>
    </row>
    <row r="30" spans="1:12" x14ac:dyDescent="0.25">
      <c r="A30" s="361"/>
    </row>
    <row r="31" spans="1:12" x14ac:dyDescent="0.25">
      <c r="A31" s="361"/>
    </row>
    <row r="32" spans="1:12" x14ac:dyDescent="0.25">
      <c r="A32" s="361"/>
    </row>
    <row r="33" spans="1:1" x14ac:dyDescent="0.25">
      <c r="A33" s="361"/>
    </row>
    <row r="34" spans="1:1" x14ac:dyDescent="0.25">
      <c r="A34" s="361"/>
    </row>
  </sheetData>
  <mergeCells count="1">
    <mergeCell ref="C5:L23"/>
  </mergeCells>
  <hyperlinks>
    <hyperlink ref="A21" location="'Regional utveckling'!A1" display="Regional utveckling" xr:uid="{00000000-0004-0000-2A00-000000000000}"/>
    <hyperlink ref="A20" location="'Läkemedel'!A1" display="Läkemedel" xr:uid="{00000000-0004-0000-2A00-000001000000}"/>
    <hyperlink ref="A19" location="'Övrig hälso- och sjukvård'!A1" display="Övrig hälso- och sjukvård" xr:uid="{00000000-0004-0000-2A00-000002000000}"/>
    <hyperlink ref="A18" location="'Tandvård'!A1" display="Tandvård" xr:uid="{00000000-0004-0000-2A00-000003000000}"/>
    <hyperlink ref="A12" location="'Specialiserad psykiatrisk vård'!A1" display="Specialiserad psykiatrisk vård" xr:uid="{00000000-0004-0000-2A00-000004000000}"/>
    <hyperlink ref="A11" location="'Specialiserad somatisk vård'!A1" display="Specialiserad somatisk vård" xr:uid="{00000000-0004-0000-2A00-000005000000}"/>
    <hyperlink ref="A10" location="'Vårdcentraler'!A1" display="Vårdcentraler" xr:uid="{00000000-0004-0000-2A00-000006000000}"/>
    <hyperlink ref="A9" location="'Primärvård'!A1" display="Primärvård" xr:uid="{00000000-0004-0000-2A00-000007000000}"/>
    <hyperlink ref="A8" location="'Vårdplatser'!A1" display="Vårdplatser" xr:uid="{00000000-0004-0000-2A00-000008000000}"/>
    <hyperlink ref="A7" location="'Hälso- och sjukvård'!A1" display="Hälso- och sjukvård" xr:uid="{00000000-0004-0000-2A00-000009000000}"/>
    <hyperlink ref="A6" location="'Kostnader och intäkter'!A1" display="Kostnader för" xr:uid="{00000000-0004-0000-2A00-00000A000000}"/>
    <hyperlink ref="A5" location="'Regionernas ekonomi'!A1" display="Regionernas ekonomi" xr:uid="{00000000-0004-0000-2A00-00000B000000}"/>
    <hyperlink ref="A22" location="'Trafik och infrastruktur'!A1" display="Trafik och infrastruktur, samt allmän regional utveckling" xr:uid="{00000000-0004-0000-2A00-00000C000000}"/>
    <hyperlink ref="A23" location="'Utbildning och kultur'!A1" display="Utbildning och kultur" xr:uid="{00000000-0004-0000-2A00-00000D000000}"/>
    <hyperlink ref="A4" location="Innehåll!A1" display="Innehåll" xr:uid="{00000000-0004-0000-2A00-00000E000000}"/>
    <hyperlink ref="A13" location="'Psykiatri 1'!A1" display="Psykiatri 1" xr:uid="{3E80156C-DE6F-4A44-8B80-1668CF88340D}"/>
    <hyperlink ref="A14" location="'Psykiatri 2'!A1" display="Psykiatri 2" xr:uid="{9A179FB3-2158-402F-B848-3A29B41058C5}"/>
    <hyperlink ref="A15" location="'Psykiatri 3'!A1" display="Psykiatri 3" xr:uid="{1BE2639D-336F-4623-A7BF-0CEBB496F710}"/>
    <hyperlink ref="A16" location="'Psykiatri 4'!A1" display="Psykiatri 4" xr:uid="{0FFBA013-CC1C-44F1-86E6-8A00F9197B49}"/>
    <hyperlink ref="A17" location="'Psykiatri 5'!A1" display="Psykiatri 5" xr:uid="{D01D59D7-AC41-4113-80DC-9C31CD83C16F}"/>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Blad51">
    <tabColor theme="6"/>
  </sheetPr>
  <dimension ref="A1:R34"/>
  <sheetViews>
    <sheetView showGridLines="0" showRowColHeaders="0" workbookViewId="0"/>
  </sheetViews>
  <sheetFormatPr defaultRowHeight="15" x14ac:dyDescent="0.25"/>
  <cols>
    <col min="1" max="1" width="59.5703125" customWidth="1"/>
    <col min="3" max="3" width="35.85546875" customWidth="1"/>
    <col min="4" max="4" width="17.42578125" customWidth="1"/>
    <col min="6" max="6" width="15.42578125" customWidth="1"/>
  </cols>
  <sheetData>
    <row r="1" spans="1:18" ht="35.25" x14ac:dyDescent="0.5">
      <c r="A1" s="3" t="s">
        <v>13</v>
      </c>
    </row>
    <row r="2" spans="1:18" x14ac:dyDescent="0.25">
      <c r="A2" s="239"/>
      <c r="C2" s="5" t="s">
        <v>306</v>
      </c>
    </row>
    <row r="3" spans="1:18" x14ac:dyDescent="0.25">
      <c r="A3" s="239"/>
      <c r="C3" s="93" t="s">
        <v>307</v>
      </c>
    </row>
    <row r="4" spans="1:18" x14ac:dyDescent="0.25">
      <c r="A4" s="17" t="s">
        <v>14</v>
      </c>
      <c r="C4" s="61"/>
      <c r="D4" s="61">
        <v>2019</v>
      </c>
      <c r="E4" s="61"/>
      <c r="F4" s="61">
        <v>2020</v>
      </c>
      <c r="G4" s="61"/>
    </row>
    <row r="5" spans="1:18" ht="15.75" thickBot="1" x14ac:dyDescent="0.3">
      <c r="A5" s="18" t="s">
        <v>0</v>
      </c>
      <c r="C5" s="43" t="s">
        <v>280</v>
      </c>
      <c r="D5" s="287" t="s">
        <v>300</v>
      </c>
      <c r="E5" s="287" t="s">
        <v>301</v>
      </c>
      <c r="F5" s="287" t="s">
        <v>300</v>
      </c>
      <c r="G5" s="287" t="s">
        <v>301</v>
      </c>
      <c r="Q5" s="1"/>
      <c r="R5" s="1"/>
    </row>
    <row r="6" spans="1:18" x14ac:dyDescent="0.25">
      <c r="A6" s="18" t="s">
        <v>2</v>
      </c>
      <c r="C6" s="246" t="s">
        <v>282</v>
      </c>
      <c r="D6" s="246">
        <v>376.11689280619998</v>
      </c>
      <c r="E6" s="289">
        <f>D6/D$10</f>
        <v>1.5562720656900311E-2</v>
      </c>
      <c r="F6" s="246">
        <v>295.661596411255</v>
      </c>
      <c r="G6" s="289">
        <f>F6/F$10</f>
        <v>1.2062926835061659E-2</v>
      </c>
      <c r="Q6" s="1"/>
      <c r="R6" s="1"/>
    </row>
    <row r="7" spans="1:18" x14ac:dyDescent="0.25">
      <c r="A7" s="18" t="s">
        <v>4</v>
      </c>
      <c r="C7" s="45" t="s">
        <v>252</v>
      </c>
      <c r="D7" s="45">
        <v>8807.1542498360013</v>
      </c>
      <c r="E7" s="314">
        <f t="shared" ref="E7:G10" si="0">D7/D$10</f>
        <v>0.36441671191581937</v>
      </c>
      <c r="F7" s="45">
        <v>9639.6802078700002</v>
      </c>
      <c r="G7" s="314">
        <f t="shared" si="0"/>
        <v>0.39329679090003461</v>
      </c>
      <c r="Q7" s="1"/>
      <c r="R7" s="1"/>
    </row>
    <row r="8" spans="1:18" x14ac:dyDescent="0.25">
      <c r="A8" s="18" t="s">
        <v>6</v>
      </c>
      <c r="C8" s="29" t="s">
        <v>283</v>
      </c>
      <c r="D8" s="29">
        <v>27.042659521009998</v>
      </c>
      <c r="E8" s="30">
        <f t="shared" si="0"/>
        <v>1.1189536125461863E-3</v>
      </c>
      <c r="F8" s="29">
        <v>23.854524354430001</v>
      </c>
      <c r="G8" s="30">
        <f t="shared" si="0"/>
        <v>9.7325924457374513E-4</v>
      </c>
      <c r="Q8" s="1"/>
      <c r="R8" s="1"/>
    </row>
    <row r="9" spans="1:18" x14ac:dyDescent="0.25">
      <c r="A9" s="18" t="s">
        <v>8</v>
      </c>
      <c r="C9" s="45" t="s">
        <v>134</v>
      </c>
      <c r="D9" s="45">
        <v>14957.497282939999</v>
      </c>
      <c r="E9" s="314">
        <f t="shared" si="0"/>
        <v>0.6189016138147343</v>
      </c>
      <c r="F9" s="45">
        <v>14550.742300180002</v>
      </c>
      <c r="G9" s="314">
        <f t="shared" si="0"/>
        <v>0.59366702302033036</v>
      </c>
      <c r="Q9" s="1"/>
      <c r="R9" s="1"/>
    </row>
    <row r="10" spans="1:18" x14ac:dyDescent="0.25">
      <c r="A10" s="18" t="s">
        <v>10</v>
      </c>
      <c r="C10" s="271" t="s">
        <v>28</v>
      </c>
      <c r="D10" s="271">
        <v>24167.811085103207</v>
      </c>
      <c r="E10" s="315">
        <f t="shared" si="0"/>
        <v>1</v>
      </c>
      <c r="F10" s="271">
        <v>24509.938628815678</v>
      </c>
      <c r="G10" s="315">
        <f t="shared" si="0"/>
        <v>1</v>
      </c>
    </row>
    <row r="11" spans="1:18" x14ac:dyDescent="0.25">
      <c r="A11" s="18" t="s">
        <v>12</v>
      </c>
    </row>
    <row r="12" spans="1:18" x14ac:dyDescent="0.25">
      <c r="A12" s="18" t="s">
        <v>13</v>
      </c>
      <c r="C12" s="427" t="s">
        <v>305</v>
      </c>
      <c r="D12" s="427"/>
      <c r="E12" s="427"/>
      <c r="F12" s="427"/>
      <c r="G12" s="427"/>
    </row>
    <row r="13" spans="1:18" x14ac:dyDescent="0.25">
      <c r="A13" s="363" t="s">
        <v>131</v>
      </c>
      <c r="C13" s="427"/>
      <c r="D13" s="427"/>
      <c r="E13" s="427"/>
      <c r="F13" s="427"/>
      <c r="G13" s="427"/>
    </row>
    <row r="14" spans="1:18" x14ac:dyDescent="0.25">
      <c r="A14" s="34" t="s">
        <v>132</v>
      </c>
      <c r="C14" s="427"/>
      <c r="D14" s="427"/>
      <c r="E14" s="427"/>
      <c r="F14" s="427"/>
      <c r="G14" s="427"/>
    </row>
    <row r="15" spans="1:18" x14ac:dyDescent="0.25">
      <c r="A15" s="34" t="s">
        <v>133</v>
      </c>
      <c r="C15" s="427"/>
      <c r="D15" s="427"/>
      <c r="E15" s="427"/>
      <c r="F15" s="427"/>
      <c r="G15" s="427"/>
    </row>
    <row r="16" spans="1:18" x14ac:dyDescent="0.25">
      <c r="A16" s="34" t="s">
        <v>134</v>
      </c>
      <c r="C16" s="427"/>
      <c r="D16" s="427"/>
      <c r="E16" s="427"/>
      <c r="F16" s="427"/>
      <c r="G16" s="427"/>
    </row>
    <row r="17" spans="1:7" x14ac:dyDescent="0.25">
      <c r="A17" s="34" t="s">
        <v>135</v>
      </c>
      <c r="C17" s="427"/>
      <c r="D17" s="427"/>
      <c r="E17" s="427"/>
      <c r="F17" s="427"/>
      <c r="G17" s="427"/>
    </row>
    <row r="18" spans="1:7" x14ac:dyDescent="0.25">
      <c r="A18" s="18" t="s">
        <v>1</v>
      </c>
      <c r="C18" s="427"/>
      <c r="D18" s="427"/>
      <c r="E18" s="427"/>
      <c r="F18" s="427"/>
      <c r="G18" s="427"/>
    </row>
    <row r="19" spans="1:7" x14ac:dyDescent="0.25">
      <c r="A19" s="18" t="s">
        <v>3</v>
      </c>
      <c r="C19" s="427"/>
      <c r="D19" s="427"/>
      <c r="E19" s="427"/>
      <c r="F19" s="427"/>
      <c r="G19" s="427"/>
    </row>
    <row r="20" spans="1:7" x14ac:dyDescent="0.25">
      <c r="A20" s="18" t="s">
        <v>5</v>
      </c>
      <c r="C20" s="427"/>
      <c r="D20" s="427"/>
      <c r="E20" s="427"/>
      <c r="F20" s="427"/>
      <c r="G20" s="427"/>
    </row>
    <row r="21" spans="1:7" x14ac:dyDescent="0.25">
      <c r="A21" s="18" t="s">
        <v>7</v>
      </c>
      <c r="C21" s="427"/>
      <c r="D21" s="427"/>
      <c r="E21" s="427"/>
      <c r="F21" s="427"/>
      <c r="G21" s="427"/>
    </row>
    <row r="22" spans="1:7" x14ac:dyDescent="0.25">
      <c r="A22" s="18" t="s">
        <v>9</v>
      </c>
    </row>
    <row r="23" spans="1:7" x14ac:dyDescent="0.25">
      <c r="A23" s="360" t="s">
        <v>11</v>
      </c>
    </row>
    <row r="24" spans="1:7" x14ac:dyDescent="0.25">
      <c r="A24" s="361"/>
    </row>
    <row r="25" spans="1:7" x14ac:dyDescent="0.25">
      <c r="A25" s="361"/>
    </row>
    <row r="26" spans="1:7" x14ac:dyDescent="0.25">
      <c r="A26" s="361"/>
    </row>
    <row r="27" spans="1:7" x14ac:dyDescent="0.25">
      <c r="A27" s="361"/>
    </row>
    <row r="28" spans="1:7" x14ac:dyDescent="0.25">
      <c r="A28" s="361"/>
    </row>
    <row r="29" spans="1:7" x14ac:dyDescent="0.25">
      <c r="A29" s="361"/>
    </row>
    <row r="30" spans="1:7" x14ac:dyDescent="0.25">
      <c r="A30" s="361"/>
    </row>
    <row r="31" spans="1:7" x14ac:dyDescent="0.25">
      <c r="A31" s="361"/>
    </row>
    <row r="32" spans="1:7" x14ac:dyDescent="0.25">
      <c r="A32" s="361"/>
    </row>
    <row r="33" spans="1:1" x14ac:dyDescent="0.25">
      <c r="A33" s="361"/>
    </row>
    <row r="34" spans="1:1" x14ac:dyDescent="0.25">
      <c r="A34" s="361"/>
    </row>
  </sheetData>
  <mergeCells count="1">
    <mergeCell ref="C12:G21"/>
  </mergeCells>
  <hyperlinks>
    <hyperlink ref="A21" location="'Regional utveckling'!A1" display="Regional utveckling" xr:uid="{00000000-0004-0000-2B00-000000000000}"/>
    <hyperlink ref="A20" location="'Läkemedel'!A1" display="Läkemedel" xr:uid="{00000000-0004-0000-2B00-000001000000}"/>
    <hyperlink ref="A19" location="'Övrig hälso- och sjukvård'!A1" display="Övrig hälso- och sjukvård" xr:uid="{00000000-0004-0000-2B00-000002000000}"/>
    <hyperlink ref="A18" location="'Tandvård'!A1" display="Tandvård" xr:uid="{00000000-0004-0000-2B00-000003000000}"/>
    <hyperlink ref="A12" location="'Specialiserad psykiatrisk vård'!A1" display="Specialiserad psykiatrisk vård" xr:uid="{00000000-0004-0000-2B00-000004000000}"/>
    <hyperlink ref="A11" location="'Specialiserad somatisk vård'!A1" display="Specialiserad somatisk vård" xr:uid="{00000000-0004-0000-2B00-000005000000}"/>
    <hyperlink ref="A10" location="'Vårdcentraler'!A1" display="Vårdcentraler" xr:uid="{00000000-0004-0000-2B00-000006000000}"/>
    <hyperlink ref="A9" location="'Primärvård'!A1" display="Primärvård" xr:uid="{00000000-0004-0000-2B00-000007000000}"/>
    <hyperlink ref="A8" location="'Vårdplatser'!A1" display="Vårdplatser" xr:uid="{00000000-0004-0000-2B00-000008000000}"/>
    <hyperlink ref="A7" location="'Hälso- och sjukvård'!A1" display="Hälso- och sjukvård" xr:uid="{00000000-0004-0000-2B00-000009000000}"/>
    <hyperlink ref="A6" location="'Kostnader och intäkter'!A1" display="Kostnader för" xr:uid="{00000000-0004-0000-2B00-00000A000000}"/>
    <hyperlink ref="A5" location="'Regionernas ekonomi'!A1" display="Regionernas ekonomi" xr:uid="{00000000-0004-0000-2B00-00000B000000}"/>
    <hyperlink ref="A22" location="'Trafik och infrastruktur'!A1" display="Trafik och infrastruktur, samt allmän regional utveckling" xr:uid="{00000000-0004-0000-2B00-00000C000000}"/>
    <hyperlink ref="A23" location="'Utbildning och kultur'!A1" display="Utbildning och kultur" xr:uid="{00000000-0004-0000-2B00-00000D000000}"/>
    <hyperlink ref="A4" location="Innehåll!A1" display="Innehåll" xr:uid="{00000000-0004-0000-2B00-00000E000000}"/>
    <hyperlink ref="A13" location="'Psykiatri 1'!A1" display="Psykiatri 1" xr:uid="{9CFEBE2C-0DC3-44B1-B32A-863307464E5B}"/>
    <hyperlink ref="A14" location="'Psykiatri 2'!A1" display="Psykiatri 2" xr:uid="{0B421A0B-F78D-4859-9DAB-BCB506CF87B7}"/>
    <hyperlink ref="A15" location="'Psykiatri 3'!A1" display="Psykiatri 3" xr:uid="{50CECD8E-029B-4EA8-BE66-A6DADD67F2A0}"/>
    <hyperlink ref="A16" location="'Psykiatri 4'!A1" display="Psykiatri 4" xr:uid="{741736D3-D241-403C-82F8-4A6C8059F2A1}"/>
    <hyperlink ref="A17" location="'Psykiatri 5'!A1" display="Psykiatri 5" xr:uid="{251BA8FD-74C2-4E9F-8EA8-3BCD379E3207}"/>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Blad52">
    <tabColor theme="6"/>
  </sheetPr>
  <dimension ref="A1:J34"/>
  <sheetViews>
    <sheetView showGridLines="0" showRowColHeaders="0" workbookViewId="0"/>
  </sheetViews>
  <sheetFormatPr defaultRowHeight="15" x14ac:dyDescent="0.25"/>
  <cols>
    <col min="1" max="1" width="59.5703125" customWidth="1"/>
    <col min="3" max="3" width="59" bestFit="1" customWidth="1"/>
  </cols>
  <sheetData>
    <row r="1" spans="1:10" ht="35.25" x14ac:dyDescent="0.5">
      <c r="A1" s="3" t="s">
        <v>13</v>
      </c>
    </row>
    <row r="2" spans="1:10" x14ac:dyDescent="0.25">
      <c r="A2" s="239"/>
      <c r="C2" s="5" t="s">
        <v>394</v>
      </c>
    </row>
    <row r="3" spans="1:10" x14ac:dyDescent="0.25">
      <c r="A3" s="239"/>
      <c r="C3" s="129"/>
      <c r="E3" s="129"/>
    </row>
    <row r="4" spans="1:10" x14ac:dyDescent="0.25">
      <c r="A4" s="17" t="s">
        <v>14</v>
      </c>
      <c r="C4" s="47" t="s">
        <v>275</v>
      </c>
      <c r="D4" s="47">
        <v>2019</v>
      </c>
      <c r="E4" s="47">
        <v>2020</v>
      </c>
    </row>
    <row r="5" spans="1:10" x14ac:dyDescent="0.25">
      <c r="A5" s="18" t="s">
        <v>0</v>
      </c>
      <c r="C5" s="85" t="s">
        <v>190</v>
      </c>
      <c r="D5" s="32">
        <v>11425.497383977226</v>
      </c>
      <c r="E5" s="32">
        <v>11851.842153945689</v>
      </c>
      <c r="J5" s="1"/>
    </row>
    <row r="6" spans="1:10" x14ac:dyDescent="0.25">
      <c r="A6" s="18" t="s">
        <v>2</v>
      </c>
      <c r="C6" s="2" t="s">
        <v>262</v>
      </c>
      <c r="D6" s="1">
        <v>5531.8899097303211</v>
      </c>
      <c r="E6" s="1">
        <v>5115.7492142460387</v>
      </c>
      <c r="J6" s="1"/>
    </row>
    <row r="7" spans="1:10" x14ac:dyDescent="0.25">
      <c r="A7" s="18" t="s">
        <v>4</v>
      </c>
      <c r="C7" s="85" t="s">
        <v>186</v>
      </c>
      <c r="D7" s="32">
        <v>3466.5982283314256</v>
      </c>
      <c r="E7" s="32">
        <v>4112.6811219426436</v>
      </c>
      <c r="J7" s="1"/>
    </row>
    <row r="8" spans="1:10" x14ac:dyDescent="0.25">
      <c r="A8" s="18" t="s">
        <v>6</v>
      </c>
      <c r="C8" s="123" t="s">
        <v>192</v>
      </c>
      <c r="D8" s="124">
        <v>1344.448147584593</v>
      </c>
      <c r="E8" s="124">
        <v>1705.0380997823424</v>
      </c>
      <c r="J8" s="1"/>
    </row>
    <row r="9" spans="1:10" x14ac:dyDescent="0.25">
      <c r="A9" s="18" t="s">
        <v>8</v>
      </c>
      <c r="C9" s="85" t="s">
        <v>187</v>
      </c>
      <c r="D9" s="32">
        <v>28.299950814216903</v>
      </c>
      <c r="E9" s="32">
        <v>28.847239959027604</v>
      </c>
      <c r="J9" s="1"/>
    </row>
    <row r="10" spans="1:10" x14ac:dyDescent="0.25">
      <c r="A10" s="18" t="s">
        <v>10</v>
      </c>
      <c r="C10" s="2" t="s">
        <v>273</v>
      </c>
      <c r="D10" s="1">
        <v>2360.5627459190318</v>
      </c>
      <c r="E10" s="1">
        <v>2236.9891841931512</v>
      </c>
      <c r="J10" s="1"/>
    </row>
    <row r="11" spans="1:10" x14ac:dyDescent="0.25">
      <c r="A11" s="18" t="s">
        <v>12</v>
      </c>
      <c r="C11" s="85" t="s">
        <v>265</v>
      </c>
      <c r="D11" s="32">
        <v>123.16632148449578</v>
      </c>
      <c r="E11" s="32">
        <v>125.40131951585522</v>
      </c>
      <c r="J11" s="1"/>
    </row>
    <row r="12" spans="1:10" x14ac:dyDescent="0.25">
      <c r="A12" s="18" t="s">
        <v>13</v>
      </c>
      <c r="C12" s="88" t="s">
        <v>266</v>
      </c>
      <c r="D12" s="92">
        <v>24515.064231642613</v>
      </c>
      <c r="E12" s="92">
        <v>25221.046076833398</v>
      </c>
      <c r="J12" s="1"/>
    </row>
    <row r="13" spans="1:10" x14ac:dyDescent="0.25">
      <c r="A13" s="34" t="s">
        <v>131</v>
      </c>
      <c r="C13" s="125" t="s">
        <v>274</v>
      </c>
      <c r="D13" s="126">
        <v>23170.61608405802</v>
      </c>
      <c r="E13" s="126">
        <v>23516.007977051057</v>
      </c>
      <c r="J13" s="1"/>
    </row>
    <row r="14" spans="1:10" x14ac:dyDescent="0.25">
      <c r="A14" s="363" t="s">
        <v>132</v>
      </c>
      <c r="C14" s="89" t="s">
        <v>251</v>
      </c>
      <c r="D14" s="114">
        <v>24010.811085103207</v>
      </c>
      <c r="E14" s="114">
        <v>24334.938628815678</v>
      </c>
      <c r="J14" s="1"/>
    </row>
    <row r="15" spans="1:10" x14ac:dyDescent="0.25">
      <c r="A15" s="34" t="s">
        <v>133</v>
      </c>
      <c r="C15" s="85" t="s">
        <v>269</v>
      </c>
      <c r="D15" s="32">
        <v>273.39073196399994</v>
      </c>
      <c r="E15" s="32">
        <v>253.37889434499996</v>
      </c>
      <c r="J15" s="1"/>
    </row>
    <row r="16" spans="1:10" x14ac:dyDescent="0.25">
      <c r="A16" s="34" t="s">
        <v>134</v>
      </c>
      <c r="C16" s="2" t="s">
        <v>214</v>
      </c>
      <c r="D16" s="1">
        <v>1912.1801279699996</v>
      </c>
      <c r="E16" s="1">
        <v>1716.1550011350002</v>
      </c>
      <c r="J16" s="1"/>
    </row>
    <row r="17" spans="1:10" x14ac:dyDescent="0.25">
      <c r="A17" s="34" t="s">
        <v>135</v>
      </c>
      <c r="C17" s="127" t="s">
        <v>215</v>
      </c>
      <c r="D17" s="25">
        <v>1594.8325856332538</v>
      </c>
      <c r="E17" s="25">
        <v>1431.1579548209402</v>
      </c>
      <c r="J17" s="1"/>
    </row>
    <row r="18" spans="1:10" x14ac:dyDescent="0.25">
      <c r="A18" s="18" t="s">
        <v>1</v>
      </c>
      <c r="C18" s="2" t="s">
        <v>216</v>
      </c>
      <c r="D18" s="1">
        <v>90.432161786199998</v>
      </c>
      <c r="E18" s="1">
        <v>97.220813067000023</v>
      </c>
      <c r="J18" s="1"/>
    </row>
    <row r="19" spans="1:10" x14ac:dyDescent="0.25">
      <c r="A19" s="18" t="s">
        <v>3</v>
      </c>
      <c r="C19" s="85" t="s">
        <v>217</v>
      </c>
      <c r="D19" s="32">
        <v>9.607293402709999</v>
      </c>
      <c r="E19" s="32">
        <v>11.235284377421998</v>
      </c>
      <c r="J19" s="1"/>
    </row>
    <row r="20" spans="1:10" x14ac:dyDescent="0.25">
      <c r="A20" s="18" t="s">
        <v>5</v>
      </c>
      <c r="C20" s="2" t="s">
        <v>218</v>
      </c>
      <c r="D20" s="1">
        <v>1419.2720448699999</v>
      </c>
      <c r="E20" s="1">
        <v>1939.454701444</v>
      </c>
      <c r="J20" s="1"/>
    </row>
    <row r="21" spans="1:10" x14ac:dyDescent="0.25">
      <c r="A21" s="18" t="s">
        <v>7</v>
      </c>
      <c r="C21" s="85" t="s">
        <v>220</v>
      </c>
      <c r="D21" s="32">
        <v>154.23102349671291</v>
      </c>
      <c r="E21" s="32">
        <v>63.940057165906012</v>
      </c>
      <c r="J21" s="1"/>
    </row>
    <row r="22" spans="1:10" x14ac:dyDescent="0.25">
      <c r="A22" s="18" t="s">
        <v>9</v>
      </c>
      <c r="C22" s="88" t="s">
        <v>270</v>
      </c>
      <c r="D22" s="92">
        <v>3859.1133834896214</v>
      </c>
      <c r="E22" s="92">
        <v>4081.3847515343282</v>
      </c>
      <c r="J22" s="1"/>
    </row>
    <row r="23" spans="1:10" x14ac:dyDescent="0.25">
      <c r="A23" s="360" t="s">
        <v>11</v>
      </c>
      <c r="C23" s="125" t="s">
        <v>276</v>
      </c>
      <c r="D23" s="126">
        <v>2264.2807978563678</v>
      </c>
      <c r="E23" s="126">
        <v>2650.226796713388</v>
      </c>
      <c r="J23" s="1"/>
    </row>
    <row r="24" spans="1:10" x14ac:dyDescent="0.25">
      <c r="A24" s="361"/>
    </row>
    <row r="25" spans="1:10" x14ac:dyDescent="0.25">
      <c r="A25" s="361"/>
      <c r="C25" s="73" t="s">
        <v>401</v>
      </c>
    </row>
    <row r="26" spans="1:10" x14ac:dyDescent="0.25">
      <c r="A26" s="361"/>
    </row>
    <row r="27" spans="1:10" x14ac:dyDescent="0.25">
      <c r="A27" s="361"/>
    </row>
    <row r="28" spans="1:10" x14ac:dyDescent="0.25">
      <c r="A28" s="361"/>
    </row>
    <row r="29" spans="1:10" x14ac:dyDescent="0.25">
      <c r="A29" s="361"/>
    </row>
    <row r="30" spans="1:10" x14ac:dyDescent="0.25">
      <c r="A30" s="361"/>
    </row>
    <row r="31" spans="1:10" x14ac:dyDescent="0.25">
      <c r="A31" s="361"/>
    </row>
    <row r="32" spans="1:10" x14ac:dyDescent="0.25">
      <c r="A32" s="361"/>
    </row>
    <row r="33" spans="1:1" x14ac:dyDescent="0.25">
      <c r="A33" s="361"/>
    </row>
    <row r="34" spans="1:1" x14ac:dyDescent="0.25">
      <c r="A34" s="361"/>
    </row>
  </sheetData>
  <hyperlinks>
    <hyperlink ref="A21" location="'Regional utveckling'!A1" display="Regional utveckling" xr:uid="{00000000-0004-0000-2C00-000000000000}"/>
    <hyperlink ref="A20" location="'Läkemedel'!A1" display="Läkemedel" xr:uid="{00000000-0004-0000-2C00-000001000000}"/>
    <hyperlink ref="A19" location="'Övrig hälso- och sjukvård'!A1" display="Övrig hälso- och sjukvård" xr:uid="{00000000-0004-0000-2C00-000002000000}"/>
    <hyperlink ref="A18" location="'Tandvård'!A1" display="Tandvård" xr:uid="{00000000-0004-0000-2C00-000003000000}"/>
    <hyperlink ref="A12" location="'Specialiserad psykiatrisk vård'!A1" display="Specialiserad psykiatrisk vård" xr:uid="{00000000-0004-0000-2C00-000004000000}"/>
    <hyperlink ref="A11" location="'Specialiserad somatisk vård'!A1" display="Specialiserad somatisk vård" xr:uid="{00000000-0004-0000-2C00-000005000000}"/>
    <hyperlink ref="A10" location="'Vårdcentraler'!A1" display="Vårdcentraler" xr:uid="{00000000-0004-0000-2C00-000006000000}"/>
    <hyperlink ref="A9" location="'Primärvård'!A1" display="Primärvård" xr:uid="{00000000-0004-0000-2C00-000007000000}"/>
    <hyperlink ref="A8" location="'Vårdplatser'!A1" display="Vårdplatser" xr:uid="{00000000-0004-0000-2C00-000008000000}"/>
    <hyperlink ref="A7" location="'Hälso- och sjukvård'!A1" display="Hälso- och sjukvård" xr:uid="{00000000-0004-0000-2C00-000009000000}"/>
    <hyperlink ref="A6" location="'Kostnader och intäkter'!A1" display="Kostnader för" xr:uid="{00000000-0004-0000-2C00-00000A000000}"/>
    <hyperlink ref="A5" location="'Regionernas ekonomi'!A1" display="Regionernas ekonomi" xr:uid="{00000000-0004-0000-2C00-00000B000000}"/>
    <hyperlink ref="A22" location="'Trafik och infrastruktur'!A1" display="Trafik och infrastruktur, samt allmän regional utveckling" xr:uid="{00000000-0004-0000-2C00-00000C000000}"/>
    <hyperlink ref="A23" location="'Utbildning och kultur'!A1" display="Utbildning och kultur" xr:uid="{00000000-0004-0000-2C00-00000D000000}"/>
    <hyperlink ref="A4" location="Innehåll!A1" display="Innehåll" xr:uid="{00000000-0004-0000-2C00-00000E000000}"/>
    <hyperlink ref="A13" location="'Psykiatri 1'!A1" display="Psykiatri 1" xr:uid="{5BABE5FF-AE97-4535-A75B-311E878A2EBF}"/>
    <hyperlink ref="A14" location="'Psykiatri 2'!A1" display="Psykiatri 2" xr:uid="{1B94FD46-54B1-4D9A-BA94-706026A9FD42}"/>
    <hyperlink ref="A15" location="'Psykiatri 3'!A1" display="Psykiatri 3" xr:uid="{7F5DFABB-CE73-4A7B-8981-235BD314392E}"/>
    <hyperlink ref="A16" location="'Psykiatri 4'!A1" display="Psykiatri 4" xr:uid="{A3A07FE0-F1AC-4D6F-98BF-3A893D52D330}"/>
    <hyperlink ref="A17" location="'Psykiatri 5'!A1" display="Psykiatri 5" xr:uid="{FD7E4892-E17F-4A51-A2C7-68385E0C001A}"/>
  </hyperlinks>
  <pageMargins left="0.7" right="0.7" top="0.75" bottom="0.75" header="0.3" footer="0.3"/>
  <drawing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Blad53">
    <tabColor theme="6"/>
  </sheetPr>
  <dimension ref="A1:M47"/>
  <sheetViews>
    <sheetView showGridLines="0" showRowColHeaders="0" workbookViewId="0"/>
  </sheetViews>
  <sheetFormatPr defaultRowHeight="15" x14ac:dyDescent="0.25"/>
  <cols>
    <col min="1" max="1" width="59.5703125" customWidth="1"/>
    <col min="3" max="3" width="19.42578125" bestFit="1" customWidth="1"/>
  </cols>
  <sheetData>
    <row r="1" spans="1:3" ht="35.25" x14ac:dyDescent="0.5">
      <c r="A1" s="3" t="s">
        <v>13</v>
      </c>
    </row>
    <row r="2" spans="1:3" x14ac:dyDescent="0.25">
      <c r="A2" s="239"/>
      <c r="C2" s="5" t="s">
        <v>313</v>
      </c>
    </row>
    <row r="3" spans="1:3" x14ac:dyDescent="0.25">
      <c r="A3" s="239"/>
      <c r="C3" s="93" t="s">
        <v>314</v>
      </c>
    </row>
    <row r="4" spans="1:3" x14ac:dyDescent="0.25">
      <c r="A4" s="17" t="s">
        <v>14</v>
      </c>
    </row>
    <row r="5" spans="1:3" x14ac:dyDescent="0.25">
      <c r="A5" s="18" t="s">
        <v>0</v>
      </c>
    </row>
    <row r="6" spans="1:3" x14ac:dyDescent="0.25">
      <c r="A6" s="18" t="s">
        <v>2</v>
      </c>
    </row>
    <row r="7" spans="1:3" x14ac:dyDescent="0.25">
      <c r="A7" s="18" t="s">
        <v>4</v>
      </c>
    </row>
    <row r="8" spans="1:3" x14ac:dyDescent="0.25">
      <c r="A8" s="18" t="s">
        <v>6</v>
      </c>
    </row>
    <row r="9" spans="1:3" x14ac:dyDescent="0.25">
      <c r="A9" s="18" t="s">
        <v>8</v>
      </c>
    </row>
    <row r="10" spans="1:3" x14ac:dyDescent="0.25">
      <c r="A10" s="18" t="s">
        <v>10</v>
      </c>
    </row>
    <row r="11" spans="1:3" x14ac:dyDescent="0.25">
      <c r="A11" s="18" t="s">
        <v>12</v>
      </c>
    </row>
    <row r="12" spans="1:3" x14ac:dyDescent="0.25">
      <c r="A12" s="18" t="s">
        <v>13</v>
      </c>
    </row>
    <row r="13" spans="1:3" x14ac:dyDescent="0.25">
      <c r="A13" s="34" t="s">
        <v>131</v>
      </c>
    </row>
    <row r="14" spans="1:3" x14ac:dyDescent="0.25">
      <c r="A14" s="34" t="s">
        <v>132</v>
      </c>
    </row>
    <row r="15" spans="1:3" x14ac:dyDescent="0.25">
      <c r="A15" s="363" t="s">
        <v>133</v>
      </c>
    </row>
    <row r="16" spans="1:3" x14ac:dyDescent="0.25">
      <c r="A16" s="34" t="s">
        <v>134</v>
      </c>
    </row>
    <row r="17" spans="1:13" x14ac:dyDescent="0.25">
      <c r="A17" s="34" t="s">
        <v>135</v>
      </c>
    </row>
    <row r="18" spans="1:13" x14ac:dyDescent="0.25">
      <c r="A18" s="18" t="s">
        <v>1</v>
      </c>
    </row>
    <row r="19" spans="1:13" x14ac:dyDescent="0.25">
      <c r="A19" s="18" t="s">
        <v>3</v>
      </c>
    </row>
    <row r="20" spans="1:13" x14ac:dyDescent="0.25">
      <c r="A20" s="18" t="s">
        <v>5</v>
      </c>
    </row>
    <row r="21" spans="1:13" x14ac:dyDescent="0.25">
      <c r="A21" s="18" t="s">
        <v>7</v>
      </c>
    </row>
    <row r="22" spans="1:13" x14ac:dyDescent="0.25">
      <c r="A22" s="18" t="s">
        <v>9</v>
      </c>
    </row>
    <row r="23" spans="1:13" x14ac:dyDescent="0.25">
      <c r="A23" s="360" t="s">
        <v>11</v>
      </c>
      <c r="C23" s="119"/>
      <c r="D23" s="119"/>
      <c r="E23" s="119"/>
      <c r="F23" s="54"/>
    </row>
    <row r="24" spans="1:13" x14ac:dyDescent="0.25">
      <c r="A24" s="361"/>
    </row>
    <row r="25" spans="1:13" x14ac:dyDescent="0.25">
      <c r="A25" s="361"/>
      <c r="C25" s="47" t="s">
        <v>59</v>
      </c>
      <c r="D25" s="47" t="s">
        <v>66</v>
      </c>
      <c r="E25" s="47" t="s">
        <v>455</v>
      </c>
      <c r="F25" s="145" t="str">
        <f>CONCATENATE("Riket ",E25)</f>
        <v>Riket 2020</v>
      </c>
    </row>
    <row r="26" spans="1:13" x14ac:dyDescent="0.25">
      <c r="A26" s="361"/>
      <c r="C26" s="10" t="s">
        <v>49</v>
      </c>
      <c r="D26" s="207">
        <v>3027.6629193536105</v>
      </c>
      <c r="E26" s="207">
        <v>2952.5043902223588</v>
      </c>
      <c r="F26" s="141">
        <f t="shared" ref="F26:F47" si="0">$E$47</f>
        <v>2531.624206831646</v>
      </c>
      <c r="L26" s="158"/>
      <c r="M26" s="158"/>
    </row>
    <row r="27" spans="1:13" x14ac:dyDescent="0.25">
      <c r="A27" s="361"/>
      <c r="C27" t="s">
        <v>51</v>
      </c>
      <c r="D27" s="137">
        <v>1342.1489498661761</v>
      </c>
      <c r="E27" s="137">
        <v>2355.8551367940804</v>
      </c>
      <c r="F27" s="141">
        <f t="shared" si="0"/>
        <v>2531.624206831646</v>
      </c>
      <c r="L27" s="158"/>
      <c r="M27" s="158"/>
    </row>
    <row r="28" spans="1:13" x14ac:dyDescent="0.25">
      <c r="A28" s="361"/>
      <c r="C28" s="10" t="s">
        <v>50</v>
      </c>
      <c r="D28" s="207">
        <v>2416.4818175707464</v>
      </c>
      <c r="E28" s="207">
        <v>2351.3615518986244</v>
      </c>
      <c r="F28" s="141">
        <f t="shared" si="0"/>
        <v>2531.624206831646</v>
      </c>
      <c r="L28" s="158"/>
      <c r="M28" s="158"/>
    </row>
    <row r="29" spans="1:13" x14ac:dyDescent="0.25">
      <c r="A29" s="361"/>
      <c r="C29" t="s">
        <v>58</v>
      </c>
      <c r="D29" s="137">
        <v>2282.9461111206351</v>
      </c>
      <c r="E29" s="137">
        <v>2612.1783208195084</v>
      </c>
      <c r="F29" s="141">
        <f t="shared" si="0"/>
        <v>2531.624206831646</v>
      </c>
      <c r="L29" s="158"/>
      <c r="M29" s="158"/>
    </row>
    <row r="30" spans="1:13" x14ac:dyDescent="0.25">
      <c r="A30" s="361"/>
      <c r="C30" s="10" t="s">
        <v>44</v>
      </c>
      <c r="D30" s="207">
        <v>2380.3069058770789</v>
      </c>
      <c r="E30" s="207">
        <v>2502.4895556012161</v>
      </c>
      <c r="F30" s="141">
        <f t="shared" si="0"/>
        <v>2531.624206831646</v>
      </c>
      <c r="L30" s="158"/>
      <c r="M30" s="158"/>
    </row>
    <row r="31" spans="1:13" x14ac:dyDescent="0.25">
      <c r="A31" s="361"/>
      <c r="C31" t="s">
        <v>46</v>
      </c>
      <c r="D31" s="137">
        <v>2635.6412152738139</v>
      </c>
      <c r="E31" s="137">
        <v>2546.1898617146981</v>
      </c>
      <c r="F31" s="141">
        <f t="shared" si="0"/>
        <v>2531.624206831646</v>
      </c>
      <c r="L31" s="158"/>
      <c r="M31" s="158"/>
    </row>
    <row r="32" spans="1:13" x14ac:dyDescent="0.25">
      <c r="A32" s="361"/>
      <c r="C32" s="10" t="s">
        <v>45</v>
      </c>
      <c r="D32" s="207">
        <v>2244.8929703478566</v>
      </c>
      <c r="E32" s="207">
        <v>2321.0438600056909</v>
      </c>
      <c r="F32" s="141">
        <f t="shared" si="0"/>
        <v>2531.624206831646</v>
      </c>
      <c r="L32" s="158"/>
      <c r="M32" s="158"/>
    </row>
    <row r="33" spans="1:13" x14ac:dyDescent="0.25">
      <c r="A33" s="361"/>
      <c r="C33" t="s">
        <v>40</v>
      </c>
      <c r="D33" s="137">
        <v>2898.5021613108602</v>
      </c>
      <c r="E33" s="137">
        <v>3193.4003060341961</v>
      </c>
      <c r="F33" s="141">
        <f t="shared" si="0"/>
        <v>2531.624206831646</v>
      </c>
      <c r="L33" s="158"/>
      <c r="M33" s="158"/>
    </row>
    <row r="34" spans="1:13" x14ac:dyDescent="0.25">
      <c r="A34" s="361"/>
      <c r="C34" s="10" t="s">
        <v>38</v>
      </c>
      <c r="D34" s="207">
        <v>2840.1187925265967</v>
      </c>
      <c r="E34" s="207">
        <v>2876.3454380846997</v>
      </c>
      <c r="F34" s="141">
        <f t="shared" si="0"/>
        <v>2531.624206831646</v>
      </c>
      <c r="L34" s="158"/>
      <c r="M34" s="158"/>
    </row>
    <row r="35" spans="1:13" x14ac:dyDescent="0.25">
      <c r="C35" t="s">
        <v>48</v>
      </c>
      <c r="D35" s="137">
        <v>2279.5330199727541</v>
      </c>
      <c r="E35" s="137">
        <v>2496.3803176337474</v>
      </c>
      <c r="F35" s="141">
        <f t="shared" si="0"/>
        <v>2531.624206831646</v>
      </c>
      <c r="L35" s="158"/>
      <c r="M35" s="158"/>
    </row>
    <row r="36" spans="1:13" x14ac:dyDescent="0.25">
      <c r="C36" s="10" t="s">
        <v>42</v>
      </c>
      <c r="D36" s="207">
        <v>1991.3657222508448</v>
      </c>
      <c r="E36" s="207">
        <v>1962.9824930728614</v>
      </c>
      <c r="F36" s="141">
        <f t="shared" si="0"/>
        <v>2531.624206831646</v>
      </c>
      <c r="L36" s="158"/>
      <c r="M36" s="158"/>
    </row>
    <row r="37" spans="1:13" x14ac:dyDescent="0.25">
      <c r="C37" t="s">
        <v>56</v>
      </c>
      <c r="D37" s="137">
        <v>2342.3986947599519</v>
      </c>
      <c r="E37" s="137">
        <v>2219.306193047566</v>
      </c>
      <c r="F37" s="141">
        <f t="shared" si="0"/>
        <v>2531.624206831646</v>
      </c>
      <c r="L37" s="158"/>
      <c r="M37" s="158"/>
    </row>
    <row r="38" spans="1:13" x14ac:dyDescent="0.25">
      <c r="C38" s="10" t="s">
        <v>52</v>
      </c>
      <c r="D38" s="207">
        <v>2552.9895826694142</v>
      </c>
      <c r="E38" s="207">
        <v>2453.2937412729552</v>
      </c>
      <c r="F38" s="141">
        <f t="shared" si="0"/>
        <v>2531.624206831646</v>
      </c>
      <c r="L38" s="158"/>
      <c r="M38" s="158"/>
    </row>
    <row r="39" spans="1:13" x14ac:dyDescent="0.25">
      <c r="C39" t="s">
        <v>57</v>
      </c>
      <c r="D39" s="137">
        <v>2562.29392562458</v>
      </c>
      <c r="E39" s="137">
        <v>2535.6379828754461</v>
      </c>
      <c r="F39" s="141">
        <f t="shared" si="0"/>
        <v>2531.624206831646</v>
      </c>
      <c r="L39" s="158"/>
      <c r="M39" s="158"/>
    </row>
    <row r="40" spans="1:13" x14ac:dyDescent="0.25">
      <c r="C40" s="10" t="s">
        <v>55</v>
      </c>
      <c r="D40" s="207">
        <v>2559.4083633924847</v>
      </c>
      <c r="E40" s="207">
        <v>2489.7074052558082</v>
      </c>
      <c r="F40" s="141">
        <f t="shared" si="0"/>
        <v>2531.624206831646</v>
      </c>
      <c r="L40" s="158"/>
      <c r="M40" s="158"/>
    </row>
    <row r="41" spans="1:13" x14ac:dyDescent="0.25">
      <c r="C41" t="s">
        <v>39</v>
      </c>
      <c r="D41" s="137">
        <v>2406.8813679392706</v>
      </c>
      <c r="E41" s="137">
        <v>2343.6087821020869</v>
      </c>
      <c r="F41" s="141">
        <f t="shared" si="0"/>
        <v>2531.624206831646</v>
      </c>
      <c r="L41" s="158"/>
      <c r="M41" s="158"/>
    </row>
    <row r="42" spans="1:13" x14ac:dyDescent="0.25">
      <c r="C42" s="10" t="s">
        <v>41</v>
      </c>
      <c r="D42" s="207">
        <v>2442.7417166002047</v>
      </c>
      <c r="E42" s="207">
        <v>2323.4620976549727</v>
      </c>
      <c r="F42" s="141">
        <f t="shared" si="0"/>
        <v>2531.624206831646</v>
      </c>
      <c r="L42" s="158"/>
      <c r="M42" s="158"/>
    </row>
    <row r="43" spans="1:13" x14ac:dyDescent="0.25">
      <c r="C43" t="s">
        <v>54</v>
      </c>
      <c r="D43" s="137">
        <v>2461.8193823441902</v>
      </c>
      <c r="E43" s="137">
        <v>2541.3610082026876</v>
      </c>
      <c r="F43" s="141">
        <f t="shared" si="0"/>
        <v>2531.624206831646</v>
      </c>
      <c r="L43" s="158"/>
      <c r="M43" s="158"/>
    </row>
    <row r="44" spans="1:13" x14ac:dyDescent="0.25">
      <c r="C44" s="10" t="s">
        <v>43</v>
      </c>
      <c r="D44" s="207">
        <v>2399.3468248604845</v>
      </c>
      <c r="E44" s="207">
        <v>2522.0461520338536</v>
      </c>
      <c r="F44" s="141">
        <f t="shared" si="0"/>
        <v>2531.624206831646</v>
      </c>
      <c r="L44" s="158"/>
      <c r="M44" s="158"/>
    </row>
    <row r="45" spans="1:13" x14ac:dyDescent="0.25">
      <c r="C45" t="s">
        <v>53</v>
      </c>
      <c r="D45" s="137">
        <v>2712.5886890216975</v>
      </c>
      <c r="E45" s="137">
        <v>2601.8304151512489</v>
      </c>
      <c r="F45" s="141">
        <f t="shared" si="0"/>
        <v>2531.624206831646</v>
      </c>
      <c r="L45" s="158"/>
      <c r="M45" s="158"/>
    </row>
    <row r="46" spans="1:13" x14ac:dyDescent="0.25">
      <c r="C46" s="10" t="s">
        <v>47</v>
      </c>
      <c r="D46" s="207">
        <v>2355.1238939114651</v>
      </c>
      <c r="E46" s="207">
        <v>2335.6061759356444</v>
      </c>
      <c r="F46" s="141">
        <f t="shared" si="0"/>
        <v>2531.624206831646</v>
      </c>
      <c r="L46" s="158"/>
      <c r="M46" s="158"/>
    </row>
    <row r="47" spans="1:13" x14ac:dyDescent="0.25">
      <c r="C47" s="89" t="s">
        <v>60</v>
      </c>
      <c r="D47" s="139">
        <v>2494.5668128823768</v>
      </c>
      <c r="E47" s="139">
        <v>2531.624206831646</v>
      </c>
      <c r="F47" s="141">
        <f t="shared" si="0"/>
        <v>2531.624206831646</v>
      </c>
      <c r="L47" s="158"/>
      <c r="M47" s="158"/>
    </row>
  </sheetData>
  <hyperlinks>
    <hyperlink ref="A21" location="'Regional utveckling'!A1" display="Regional utveckling" xr:uid="{00000000-0004-0000-2D00-000000000000}"/>
    <hyperlink ref="A20" location="'Läkemedel'!A1" display="Läkemedel" xr:uid="{00000000-0004-0000-2D00-000001000000}"/>
    <hyperlink ref="A19" location="'Övrig hälso- och sjukvård'!A1" display="Övrig hälso- och sjukvård" xr:uid="{00000000-0004-0000-2D00-000002000000}"/>
    <hyperlink ref="A18" location="'Tandvård'!A1" display="Tandvård" xr:uid="{00000000-0004-0000-2D00-000003000000}"/>
    <hyperlink ref="A12" location="'Specialiserad psykiatrisk vård'!A1" display="Specialiserad psykiatrisk vård" xr:uid="{00000000-0004-0000-2D00-000004000000}"/>
    <hyperlink ref="A11" location="'Specialiserad somatisk vård'!A1" display="Specialiserad somatisk vård" xr:uid="{00000000-0004-0000-2D00-000005000000}"/>
    <hyperlink ref="A10" location="'Vårdcentraler'!A1" display="Vårdcentraler" xr:uid="{00000000-0004-0000-2D00-000006000000}"/>
    <hyperlink ref="A9" location="'Primärvård'!A1" display="Primärvård" xr:uid="{00000000-0004-0000-2D00-000007000000}"/>
    <hyperlink ref="A8" location="'Vårdplatser'!A1" display="Vårdplatser" xr:uid="{00000000-0004-0000-2D00-000008000000}"/>
    <hyperlink ref="A7" location="'Hälso- och sjukvård'!A1" display="Hälso- och sjukvård" xr:uid="{00000000-0004-0000-2D00-000009000000}"/>
    <hyperlink ref="A6" location="'Kostnader och intäkter'!A1" display="Kostnader för" xr:uid="{00000000-0004-0000-2D00-00000A000000}"/>
    <hyperlink ref="A5" location="'Regionernas ekonomi'!A1" display="Regionernas ekonomi" xr:uid="{00000000-0004-0000-2D00-00000B000000}"/>
    <hyperlink ref="A22" location="'Trafik och infrastruktur'!A1" display="Trafik och infrastruktur, samt allmän regional utveckling" xr:uid="{00000000-0004-0000-2D00-00000C000000}"/>
    <hyperlink ref="A23" location="'Utbildning och kultur'!A1" display="Utbildning och kultur" xr:uid="{00000000-0004-0000-2D00-00000D000000}"/>
    <hyperlink ref="A4" location="Innehåll!A1" display="Innehåll" xr:uid="{00000000-0004-0000-2D00-00000E000000}"/>
    <hyperlink ref="A13" location="'Psykiatri 1'!A1" display="Psykiatri 1" xr:uid="{5D978790-9B06-433B-ADCD-3C0D401CAC6F}"/>
    <hyperlink ref="A14" location="'Psykiatri 2'!A1" display="Psykiatri 2" xr:uid="{05C3C1C4-3F7A-4C17-9FB2-56958D29B727}"/>
    <hyperlink ref="A15" location="'Psykiatri 3'!A1" display="Psykiatri 3" xr:uid="{6EBD03B8-33E9-420C-8366-7BF6785CC162}"/>
    <hyperlink ref="A16" location="'Psykiatri 4'!A1" display="Psykiatri 4" xr:uid="{C4A97F30-E334-4721-B653-3009558860A8}"/>
    <hyperlink ref="A17" location="'Psykiatri 5'!A1" display="Psykiatri 5" xr:uid="{128A9DD4-915A-4B92-92D4-951038B0ED54}"/>
  </hyperlinks>
  <pageMargins left="0.7" right="0.7" top="0.75" bottom="0.75" header="0.3" footer="0.3"/>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Blad54">
    <tabColor theme="6"/>
  </sheetPr>
  <dimension ref="A1:I34"/>
  <sheetViews>
    <sheetView showGridLines="0" showRowColHeaders="0" workbookViewId="0"/>
  </sheetViews>
  <sheetFormatPr defaultRowHeight="15" x14ac:dyDescent="0.25"/>
  <cols>
    <col min="1" max="1" width="59.5703125" customWidth="1"/>
    <col min="3" max="3" width="39.5703125" customWidth="1"/>
    <col min="4" max="4" width="19.140625" customWidth="1"/>
    <col min="5" max="5" width="9.140625" bestFit="1" customWidth="1"/>
    <col min="6" max="6" width="10.28515625" style="54" bestFit="1" customWidth="1"/>
    <col min="7" max="7" width="24" style="54" bestFit="1" customWidth="1"/>
    <col min="8" max="9" width="10.28515625" bestFit="1" customWidth="1"/>
    <col min="11" max="11" width="51.85546875" customWidth="1"/>
    <col min="12" max="17" width="9.85546875" bestFit="1" customWidth="1"/>
  </cols>
  <sheetData>
    <row r="1" spans="1:9" ht="35.25" x14ac:dyDescent="0.5">
      <c r="A1" s="3" t="s">
        <v>13</v>
      </c>
    </row>
    <row r="2" spans="1:9" x14ac:dyDescent="0.25">
      <c r="A2" s="239"/>
      <c r="C2" s="329" t="s">
        <v>343</v>
      </c>
      <c r="D2" s="329" t="s">
        <v>66</v>
      </c>
      <c r="E2" s="329"/>
      <c r="F2" s="329"/>
      <c r="G2" s="329" t="s">
        <v>455</v>
      </c>
      <c r="H2" s="329"/>
      <c r="I2" s="329"/>
    </row>
    <row r="3" spans="1:9" x14ac:dyDescent="0.25">
      <c r="A3" s="239"/>
      <c r="C3" s="243"/>
      <c r="D3" s="411" t="s">
        <v>487</v>
      </c>
      <c r="E3" s="243"/>
      <c r="F3" s="243"/>
      <c r="G3" s="411" t="s">
        <v>487</v>
      </c>
      <c r="H3" s="243"/>
      <c r="I3" s="243"/>
    </row>
    <row r="4" spans="1:9" ht="15.75" thickBot="1" x14ac:dyDescent="0.3">
      <c r="A4" s="17" t="s">
        <v>14</v>
      </c>
      <c r="C4" s="284"/>
      <c r="D4" s="433"/>
      <c r="E4" s="284" t="s">
        <v>22</v>
      </c>
      <c r="F4" s="343" t="s">
        <v>26</v>
      </c>
      <c r="G4" s="433"/>
      <c r="H4" s="284" t="s">
        <v>22</v>
      </c>
      <c r="I4" s="284" t="s">
        <v>26</v>
      </c>
    </row>
    <row r="5" spans="1:9" x14ac:dyDescent="0.25">
      <c r="A5" s="18" t="s">
        <v>0</v>
      </c>
      <c r="C5" s="246" t="s">
        <v>484</v>
      </c>
      <c r="D5" s="246">
        <v>4130207</v>
      </c>
      <c r="E5" s="246">
        <v>1138349</v>
      </c>
      <c r="F5" s="322">
        <v>5268556</v>
      </c>
      <c r="G5" s="246">
        <v>3532569</v>
      </c>
      <c r="H5" s="246">
        <v>981239</v>
      </c>
      <c r="I5" s="246">
        <v>4513808</v>
      </c>
    </row>
    <row r="6" spans="1:9" x14ac:dyDescent="0.25">
      <c r="A6" s="18" t="s">
        <v>2</v>
      </c>
      <c r="C6" s="244" t="s">
        <v>338</v>
      </c>
      <c r="D6" s="242">
        <v>1652082.8</v>
      </c>
      <c r="E6" s="242">
        <v>1138349</v>
      </c>
      <c r="F6" s="323">
        <v>2790431.8</v>
      </c>
      <c r="G6" s="242">
        <v>1413027.6</v>
      </c>
      <c r="H6" s="242">
        <v>981239</v>
      </c>
      <c r="I6" s="242">
        <v>2394266.6</v>
      </c>
    </row>
    <row r="7" spans="1:9" x14ac:dyDescent="0.25">
      <c r="A7" s="18" t="s">
        <v>4</v>
      </c>
      <c r="C7" s="29" t="s">
        <v>475</v>
      </c>
      <c r="D7" s="30">
        <v>0.18011155373084206</v>
      </c>
      <c r="E7" s="30">
        <v>0.25004985290099963</v>
      </c>
      <c r="F7" s="358">
        <v>0.19522275173690856</v>
      </c>
      <c r="G7" s="30">
        <v>0.19877104925625749</v>
      </c>
      <c r="H7" s="30">
        <v>0.26250383443788922</v>
      </c>
      <c r="I7" s="30">
        <v>0.21262555257755802</v>
      </c>
    </row>
    <row r="8" spans="1:9" x14ac:dyDescent="0.25">
      <c r="A8" s="18" t="s">
        <v>6</v>
      </c>
      <c r="C8" s="242" t="s">
        <v>463</v>
      </c>
      <c r="D8" s="333">
        <v>159.96790732086646</v>
      </c>
      <c r="E8" s="333">
        <v>110.22408037345406</v>
      </c>
      <c r="F8" s="334">
        <v>270.19198769432052</v>
      </c>
      <c r="G8" s="333">
        <v>136.13907302952657</v>
      </c>
      <c r="H8" s="333">
        <v>94.538116509840023</v>
      </c>
      <c r="I8" s="333">
        <v>230.67718953936662</v>
      </c>
    </row>
    <row r="9" spans="1:9" x14ac:dyDescent="0.25">
      <c r="A9" s="18" t="s">
        <v>8</v>
      </c>
      <c r="C9" s="29" t="s">
        <v>486</v>
      </c>
      <c r="D9" s="29"/>
      <c r="E9" s="29"/>
      <c r="F9" s="326">
        <v>14957.497282939999</v>
      </c>
      <c r="G9" s="29"/>
      <c r="H9" s="29"/>
      <c r="I9" s="29">
        <v>14550.74230018</v>
      </c>
    </row>
    <row r="10" spans="1:9" x14ac:dyDescent="0.25">
      <c r="A10" s="18" t="s">
        <v>10</v>
      </c>
      <c r="C10" s="242" t="s">
        <v>465</v>
      </c>
      <c r="D10" s="242"/>
      <c r="E10" s="242"/>
      <c r="F10" s="323">
        <v>1375.05119883</v>
      </c>
      <c r="G10" s="242"/>
      <c r="H10" s="242"/>
      <c r="I10" s="242">
        <v>1441.8514572699999</v>
      </c>
    </row>
    <row r="11" spans="1:9" x14ac:dyDescent="0.25">
      <c r="A11" s="18" t="s">
        <v>12</v>
      </c>
      <c r="C11" s="29" t="s">
        <v>466</v>
      </c>
      <c r="D11" s="29"/>
      <c r="E11" s="29"/>
      <c r="F11" s="326">
        <v>125.49310186725153</v>
      </c>
      <c r="G11" s="29"/>
      <c r="H11" s="29"/>
      <c r="I11" s="29">
        <v>129.28461043179999</v>
      </c>
    </row>
    <row r="12" spans="1:9" x14ac:dyDescent="0.25">
      <c r="A12" s="18" t="s">
        <v>13</v>
      </c>
      <c r="C12" s="320" t="s">
        <v>327</v>
      </c>
      <c r="D12" s="320"/>
      <c r="E12" s="320"/>
      <c r="F12" s="328">
        <v>10327589</v>
      </c>
      <c r="G12" s="320"/>
      <c r="H12" s="320">
        <v>10379295</v>
      </c>
      <c r="I12" s="320">
        <v>10379295</v>
      </c>
    </row>
    <row r="13" spans="1:9" x14ac:dyDescent="0.25">
      <c r="A13" s="34" t="s">
        <v>131</v>
      </c>
      <c r="C13" s="29" t="s">
        <v>467</v>
      </c>
      <c r="D13" s="29"/>
      <c r="E13" s="29"/>
      <c r="F13" s="326">
        <f t="shared" ref="F13" si="0">(F9*1000000)/F12</f>
        <v>1448.3048543992213</v>
      </c>
      <c r="G13" s="29"/>
      <c r="H13" s="29"/>
      <c r="I13" s="29">
        <f t="shared" ref="I13" si="1">(I9*1000000)/I12</f>
        <v>1401.9008323956493</v>
      </c>
    </row>
    <row r="14" spans="1:9" x14ac:dyDescent="0.25">
      <c r="A14" s="34" t="s">
        <v>132</v>
      </c>
      <c r="C14" s="244" t="s">
        <v>485</v>
      </c>
      <c r="D14" s="242"/>
      <c r="E14" s="242"/>
      <c r="F14" s="327">
        <f t="shared" ref="F14" si="2">(F9*1000000)/F6</f>
        <v>5360.2805425812594</v>
      </c>
      <c r="G14" s="244"/>
      <c r="H14" s="244"/>
      <c r="I14" s="244">
        <f t="shared" ref="I14" si="3">(I9*1000000)/I6</f>
        <v>6077.3275207447659</v>
      </c>
    </row>
    <row r="15" spans="1:9" x14ac:dyDescent="0.25">
      <c r="A15" s="34" t="s">
        <v>133</v>
      </c>
    </row>
    <row r="16" spans="1:9" x14ac:dyDescent="0.25">
      <c r="A16" s="363" t="s">
        <v>134</v>
      </c>
    </row>
    <row r="17" spans="1:1" x14ac:dyDescent="0.25">
      <c r="A17" s="34" t="s">
        <v>135</v>
      </c>
    </row>
    <row r="18" spans="1:1" x14ac:dyDescent="0.25">
      <c r="A18" s="18" t="s">
        <v>1</v>
      </c>
    </row>
    <row r="19" spans="1:1" x14ac:dyDescent="0.25">
      <c r="A19" s="18" t="s">
        <v>3</v>
      </c>
    </row>
    <row r="20" spans="1:1" x14ac:dyDescent="0.25">
      <c r="A20" s="18" t="s">
        <v>5</v>
      </c>
    </row>
    <row r="21" spans="1:1" x14ac:dyDescent="0.25">
      <c r="A21" s="18" t="s">
        <v>7</v>
      </c>
    </row>
    <row r="22" spans="1:1" x14ac:dyDescent="0.25">
      <c r="A22" s="18" t="s">
        <v>9</v>
      </c>
    </row>
    <row r="23" spans="1:1" x14ac:dyDescent="0.25">
      <c r="A23" s="360" t="s">
        <v>11</v>
      </c>
    </row>
    <row r="24" spans="1:1" x14ac:dyDescent="0.25">
      <c r="A24" s="361"/>
    </row>
    <row r="25" spans="1:1" x14ac:dyDescent="0.25">
      <c r="A25" s="361"/>
    </row>
    <row r="26" spans="1:1" x14ac:dyDescent="0.25">
      <c r="A26" s="361"/>
    </row>
    <row r="27" spans="1:1" x14ac:dyDescent="0.25">
      <c r="A27" s="361"/>
    </row>
    <row r="28" spans="1:1" x14ac:dyDescent="0.25">
      <c r="A28" s="361"/>
    </row>
    <row r="29" spans="1:1" x14ac:dyDescent="0.25">
      <c r="A29" s="361"/>
    </row>
    <row r="30" spans="1:1" x14ac:dyDescent="0.25">
      <c r="A30" s="361"/>
    </row>
    <row r="31" spans="1:1" x14ac:dyDescent="0.25">
      <c r="A31" s="361"/>
    </row>
    <row r="32" spans="1:1" x14ac:dyDescent="0.25">
      <c r="A32" s="361"/>
    </row>
    <row r="33" spans="1:1" x14ac:dyDescent="0.25">
      <c r="A33" s="361"/>
    </row>
    <row r="34" spans="1:1" x14ac:dyDescent="0.25">
      <c r="A34" s="361"/>
    </row>
  </sheetData>
  <mergeCells count="2">
    <mergeCell ref="D3:D4"/>
    <mergeCell ref="G3:G4"/>
  </mergeCells>
  <hyperlinks>
    <hyperlink ref="A21" location="'Regional utveckling'!A1" display="Regional utveckling" xr:uid="{00000000-0004-0000-2E00-000000000000}"/>
    <hyperlink ref="A20" location="'Läkemedel'!A1" display="Läkemedel" xr:uid="{00000000-0004-0000-2E00-000001000000}"/>
    <hyperlink ref="A19" location="'Övrig hälso- och sjukvård'!A1" display="Övrig hälso- och sjukvård" xr:uid="{00000000-0004-0000-2E00-000002000000}"/>
    <hyperlink ref="A18" location="'Tandvård'!A1" display="Tandvård" xr:uid="{00000000-0004-0000-2E00-000003000000}"/>
    <hyperlink ref="A12" location="'Specialiserad psykiatrisk vård'!A1" display="Specialiserad psykiatrisk vård" xr:uid="{00000000-0004-0000-2E00-000004000000}"/>
    <hyperlink ref="A11" location="'Specialiserad somatisk vård'!A1" display="Specialiserad somatisk vård" xr:uid="{00000000-0004-0000-2E00-000005000000}"/>
    <hyperlink ref="A10" location="'Vårdcentraler'!A1" display="Vårdcentraler" xr:uid="{00000000-0004-0000-2E00-000006000000}"/>
    <hyperlink ref="A9" location="'Primärvård'!A1" display="Primärvård" xr:uid="{00000000-0004-0000-2E00-000007000000}"/>
    <hyperlink ref="A8" location="'Vårdplatser'!A1" display="Vårdplatser" xr:uid="{00000000-0004-0000-2E00-000008000000}"/>
    <hyperlink ref="A7" location="'Hälso- och sjukvård'!A1" display="Hälso- och sjukvård" xr:uid="{00000000-0004-0000-2E00-000009000000}"/>
    <hyperlink ref="A6" location="'Kostnader och intäkter'!A1" display="Kostnader för" xr:uid="{00000000-0004-0000-2E00-00000A000000}"/>
    <hyperlink ref="A5" location="'Regionernas ekonomi'!A1" display="Regionernas ekonomi" xr:uid="{00000000-0004-0000-2E00-00000B000000}"/>
    <hyperlink ref="A22" location="'Trafik och infrastruktur'!A1" display="Trafik och infrastruktur, samt allmän regional utveckling" xr:uid="{00000000-0004-0000-2E00-00000C000000}"/>
    <hyperlink ref="A23" location="'Utbildning och kultur'!A1" display="Utbildning och kultur" xr:uid="{00000000-0004-0000-2E00-00000D000000}"/>
    <hyperlink ref="A4" location="Innehåll!A1" display="Innehåll" xr:uid="{00000000-0004-0000-2E00-00000E000000}"/>
    <hyperlink ref="A13" location="'Psykiatri 1'!A1" display="Psykiatri 1" xr:uid="{57E0F69C-D3A2-4898-8597-87EE9562AA6F}"/>
    <hyperlink ref="A14" location="'Psykiatri 2'!A1" display="Psykiatri 2" xr:uid="{A51C31CF-8BBE-43C4-9B58-67ADB89A931A}"/>
    <hyperlink ref="A15" location="'Psykiatri 3'!A1" display="Psykiatri 3" xr:uid="{74FCB70C-7E92-4B41-8C55-98F1DC2E1E87}"/>
    <hyperlink ref="A16" location="'Psykiatri 4'!A1" display="Psykiatri 4" xr:uid="{B3B3942E-D741-474F-89C3-86F18E94510A}"/>
    <hyperlink ref="A17" location="'Psykiatri 5'!A1" display="Psykiatri 5" xr:uid="{D8A46F00-F5D3-45BC-9884-D7774293895C}"/>
  </hyperlinks>
  <pageMargins left="0.7" right="0.7" top="0.75" bottom="0.75" header="0.3" footer="0.3"/>
  <pageSetup paperSize="9" orientation="portrait" r:id="rId1"/>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Blad55">
    <tabColor theme="6"/>
  </sheetPr>
  <dimension ref="A1:I34"/>
  <sheetViews>
    <sheetView showGridLines="0" showRowColHeaders="0" workbookViewId="0"/>
  </sheetViews>
  <sheetFormatPr defaultRowHeight="15" x14ac:dyDescent="0.25"/>
  <cols>
    <col min="1" max="1" width="59.5703125" customWidth="1"/>
    <col min="3" max="3" width="54" bestFit="1" customWidth="1"/>
    <col min="4" max="4" width="20" customWidth="1"/>
    <col min="5" max="5" width="6.7109375" bestFit="1" customWidth="1"/>
    <col min="6" max="6" width="10.28515625" bestFit="1" customWidth="1"/>
    <col min="7" max="7" width="24" bestFit="1" customWidth="1"/>
    <col min="8" max="8" width="6.7109375" bestFit="1" customWidth="1"/>
    <col min="9" max="9" width="10.28515625" bestFit="1" customWidth="1"/>
    <col min="12" max="13" width="9.28515625" bestFit="1" customWidth="1"/>
    <col min="14" max="14" width="9.85546875" bestFit="1" customWidth="1"/>
    <col min="15" max="16" width="9.28515625" bestFit="1" customWidth="1"/>
    <col min="17" max="17" width="9.85546875" bestFit="1" customWidth="1"/>
  </cols>
  <sheetData>
    <row r="1" spans="1:9" ht="35.25" x14ac:dyDescent="0.5">
      <c r="A1" s="3" t="s">
        <v>13</v>
      </c>
    </row>
    <row r="2" spans="1:9" x14ac:dyDescent="0.25">
      <c r="A2" s="239"/>
      <c r="C2" s="329" t="s">
        <v>344</v>
      </c>
      <c r="D2" s="329" t="s">
        <v>66</v>
      </c>
      <c r="E2" s="329"/>
      <c r="F2" s="329"/>
      <c r="G2" s="329" t="s">
        <v>455</v>
      </c>
      <c r="H2" s="329"/>
      <c r="I2" s="329"/>
    </row>
    <row r="3" spans="1:9" x14ac:dyDescent="0.25">
      <c r="A3" s="239"/>
      <c r="D3" s="411" t="s">
        <v>487</v>
      </c>
      <c r="E3" s="243"/>
      <c r="F3" s="243"/>
      <c r="G3" s="411" t="s">
        <v>487</v>
      </c>
      <c r="H3" s="243"/>
      <c r="I3" s="243"/>
    </row>
    <row r="4" spans="1:9" ht="15.75" thickBot="1" x14ac:dyDescent="0.3">
      <c r="A4" s="17" t="s">
        <v>14</v>
      </c>
      <c r="D4" s="404"/>
      <c r="E4" s="243" t="s">
        <v>22</v>
      </c>
      <c r="F4" s="330" t="s">
        <v>26</v>
      </c>
      <c r="G4" s="404"/>
      <c r="H4" s="243" t="s">
        <v>22</v>
      </c>
      <c r="I4" s="243" t="s">
        <v>26</v>
      </c>
    </row>
    <row r="5" spans="1:9" x14ac:dyDescent="0.25">
      <c r="A5" s="18" t="s">
        <v>0</v>
      </c>
      <c r="C5" s="246" t="s">
        <v>484</v>
      </c>
      <c r="D5" s="246">
        <v>80104</v>
      </c>
      <c r="E5" s="246">
        <v>4563</v>
      </c>
      <c r="F5" s="322">
        <v>84667</v>
      </c>
      <c r="G5" s="246">
        <v>62265</v>
      </c>
      <c r="H5" s="246">
        <v>4768</v>
      </c>
      <c r="I5" s="246">
        <v>67033</v>
      </c>
    </row>
    <row r="6" spans="1:9" x14ac:dyDescent="0.25">
      <c r="A6" s="18" t="s">
        <v>2</v>
      </c>
      <c r="C6" s="244" t="s">
        <v>338</v>
      </c>
      <c r="D6" s="242">
        <v>32041.600000000002</v>
      </c>
      <c r="E6" s="242">
        <v>4563</v>
      </c>
      <c r="F6" s="323">
        <v>36604.600000000006</v>
      </c>
      <c r="G6" s="242">
        <v>24906</v>
      </c>
      <c r="H6" s="242">
        <v>4768</v>
      </c>
      <c r="I6" s="242">
        <v>29674</v>
      </c>
    </row>
    <row r="7" spans="1:9" x14ac:dyDescent="0.25">
      <c r="A7" s="18" t="s">
        <v>4</v>
      </c>
      <c r="C7" s="29" t="s">
        <v>475</v>
      </c>
      <c r="D7" s="30"/>
      <c r="E7" s="30">
        <v>2.1915406530791147E-4</v>
      </c>
      <c r="F7" s="358">
        <v>2.1915406530791147E-4</v>
      </c>
      <c r="G7" s="30"/>
      <c r="H7" s="30">
        <v>4.1946308724832214E-4</v>
      </c>
      <c r="I7" s="30">
        <v>4.1946308724832214E-4</v>
      </c>
    </row>
    <row r="8" spans="1:9" x14ac:dyDescent="0.25">
      <c r="A8" s="18" t="s">
        <v>6</v>
      </c>
      <c r="C8" s="242" t="s">
        <v>463</v>
      </c>
      <c r="D8" s="333">
        <v>3.1025247034908148</v>
      </c>
      <c r="E8" s="333">
        <v>0.44182625780324913</v>
      </c>
      <c r="F8" s="334">
        <v>3.5443509612940645</v>
      </c>
      <c r="G8" s="333">
        <v>2.3995849429079721</v>
      </c>
      <c r="H8" s="333">
        <v>0.45937609442645189</v>
      </c>
      <c r="I8" s="333">
        <v>2.8589610373344239</v>
      </c>
    </row>
    <row r="9" spans="1:9" x14ac:dyDescent="0.25">
      <c r="A9" s="18" t="s">
        <v>8</v>
      </c>
      <c r="C9" s="29" t="s">
        <v>486</v>
      </c>
      <c r="D9" s="29"/>
      <c r="E9" s="29"/>
      <c r="F9" s="326">
        <v>376.11689280619998</v>
      </c>
      <c r="G9" s="29"/>
      <c r="H9" s="29"/>
      <c r="I9" s="29">
        <v>295.661596411255</v>
      </c>
    </row>
    <row r="10" spans="1:9" x14ac:dyDescent="0.25">
      <c r="A10" s="18" t="s">
        <v>10</v>
      </c>
      <c r="C10" s="242" t="s">
        <v>465</v>
      </c>
      <c r="D10" s="242"/>
      <c r="E10" s="242"/>
      <c r="F10" s="323">
        <v>8.2373665558999996</v>
      </c>
      <c r="G10" s="242"/>
      <c r="H10" s="242"/>
      <c r="I10" s="242">
        <v>6.8984808894249996</v>
      </c>
    </row>
    <row r="11" spans="1:9" x14ac:dyDescent="0.25">
      <c r="A11" s="18" t="s">
        <v>12</v>
      </c>
      <c r="C11" s="29" t="s">
        <v>466</v>
      </c>
      <c r="D11" s="29"/>
      <c r="E11" s="29"/>
      <c r="F11" s="326">
        <v>0.69374398736199994</v>
      </c>
      <c r="G11" s="29"/>
      <c r="H11" s="29"/>
      <c r="I11" s="29">
        <v>0.28078119435010002</v>
      </c>
    </row>
    <row r="12" spans="1:9" x14ac:dyDescent="0.25">
      <c r="A12" s="18" t="s">
        <v>13</v>
      </c>
      <c r="C12" s="320" t="s">
        <v>327</v>
      </c>
      <c r="D12" s="320"/>
      <c r="E12" s="320"/>
      <c r="F12" s="328">
        <v>10327589</v>
      </c>
      <c r="G12" s="320"/>
      <c r="H12" s="320"/>
      <c r="I12" s="320">
        <v>10379295</v>
      </c>
    </row>
    <row r="13" spans="1:9" x14ac:dyDescent="0.25">
      <c r="A13" s="34" t="s">
        <v>131</v>
      </c>
      <c r="C13" s="29" t="s">
        <v>467</v>
      </c>
      <c r="D13" s="29"/>
      <c r="E13" s="29"/>
      <c r="F13" s="326">
        <f t="shared" ref="F13" si="0">(F9*1000000)/F12</f>
        <v>36.418654228610372</v>
      </c>
      <c r="G13" s="29"/>
      <c r="H13" s="29"/>
      <c r="I13" s="29">
        <f t="shared" ref="I13" si="1">(I9*1000000)/I12</f>
        <v>28.48571087065692</v>
      </c>
    </row>
    <row r="14" spans="1:9" x14ac:dyDescent="0.25">
      <c r="A14" s="34" t="s">
        <v>132</v>
      </c>
      <c r="C14" s="244" t="s">
        <v>485</v>
      </c>
      <c r="D14" s="242"/>
      <c r="E14" s="242"/>
      <c r="F14" s="327">
        <f t="shared" ref="F14" si="2">(F9*1000000)/F6</f>
        <v>10275.126426902627</v>
      </c>
      <c r="G14" s="244"/>
      <c r="H14" s="244"/>
      <c r="I14" s="244">
        <f t="shared" ref="I14" si="3">(I9*1000000)/I6</f>
        <v>9963.6583005747452</v>
      </c>
    </row>
    <row r="15" spans="1:9" x14ac:dyDescent="0.25">
      <c r="A15" s="34" t="s">
        <v>133</v>
      </c>
    </row>
    <row r="16" spans="1:9" x14ac:dyDescent="0.25">
      <c r="A16" s="34" t="s">
        <v>134</v>
      </c>
    </row>
    <row r="17" spans="1:3" x14ac:dyDescent="0.25">
      <c r="A17" s="363" t="s">
        <v>135</v>
      </c>
    </row>
    <row r="18" spans="1:3" x14ac:dyDescent="0.25">
      <c r="A18" s="18" t="s">
        <v>1</v>
      </c>
    </row>
    <row r="19" spans="1:3" x14ac:dyDescent="0.25">
      <c r="A19" s="18" t="s">
        <v>3</v>
      </c>
    </row>
    <row r="20" spans="1:3" x14ac:dyDescent="0.25">
      <c r="A20" s="18" t="s">
        <v>5</v>
      </c>
    </row>
    <row r="21" spans="1:3" x14ac:dyDescent="0.25">
      <c r="A21" s="18" t="s">
        <v>7</v>
      </c>
    </row>
    <row r="22" spans="1:3" x14ac:dyDescent="0.25">
      <c r="A22" s="18" t="s">
        <v>9</v>
      </c>
    </row>
    <row r="23" spans="1:3" x14ac:dyDescent="0.25">
      <c r="A23" s="360" t="s">
        <v>11</v>
      </c>
      <c r="C23" s="7"/>
    </row>
    <row r="24" spans="1:3" x14ac:dyDescent="0.25">
      <c r="A24" s="361"/>
    </row>
    <row r="25" spans="1:3" x14ac:dyDescent="0.25">
      <c r="A25" s="361"/>
    </row>
    <row r="26" spans="1:3" x14ac:dyDescent="0.25">
      <c r="A26" s="361"/>
    </row>
    <row r="27" spans="1:3" x14ac:dyDescent="0.25">
      <c r="A27" s="361"/>
    </row>
    <row r="28" spans="1:3" x14ac:dyDescent="0.25">
      <c r="A28" s="361"/>
    </row>
    <row r="29" spans="1:3" x14ac:dyDescent="0.25">
      <c r="A29" s="361"/>
    </row>
    <row r="30" spans="1:3" x14ac:dyDescent="0.25">
      <c r="A30" s="361"/>
    </row>
    <row r="31" spans="1:3" x14ac:dyDescent="0.25">
      <c r="A31" s="361"/>
    </row>
    <row r="32" spans="1:3" x14ac:dyDescent="0.25">
      <c r="A32" s="361"/>
    </row>
    <row r="33" spans="1:1" x14ac:dyDescent="0.25">
      <c r="A33" s="361"/>
    </row>
    <row r="34" spans="1:1" x14ac:dyDescent="0.25">
      <c r="A34" s="361"/>
    </row>
  </sheetData>
  <mergeCells count="2">
    <mergeCell ref="D3:D4"/>
    <mergeCell ref="G3:G4"/>
  </mergeCells>
  <hyperlinks>
    <hyperlink ref="A21" location="'Regional utveckling'!A1" display="Regional utveckling" xr:uid="{00000000-0004-0000-2F00-000000000000}"/>
    <hyperlink ref="A20" location="'Läkemedel'!A1" display="Läkemedel" xr:uid="{00000000-0004-0000-2F00-000001000000}"/>
    <hyperlink ref="A19" location="'Övrig hälso- och sjukvård'!A1" display="Övrig hälso- och sjukvård" xr:uid="{00000000-0004-0000-2F00-000002000000}"/>
    <hyperlink ref="A18" location="'Tandvård'!A1" display="Tandvård" xr:uid="{00000000-0004-0000-2F00-000003000000}"/>
    <hyperlink ref="A12" location="'Specialiserad psykiatrisk vård'!A1" display="Specialiserad psykiatrisk vård" xr:uid="{00000000-0004-0000-2F00-000004000000}"/>
    <hyperlink ref="A11" location="'Specialiserad somatisk vård'!A1" display="Specialiserad somatisk vård" xr:uid="{00000000-0004-0000-2F00-000005000000}"/>
    <hyperlink ref="A10" location="'Vårdcentraler'!A1" display="Vårdcentraler" xr:uid="{00000000-0004-0000-2F00-000006000000}"/>
    <hyperlink ref="A9" location="'Primärvård'!A1" display="Primärvård" xr:uid="{00000000-0004-0000-2F00-000007000000}"/>
    <hyperlink ref="A8" location="'Vårdplatser'!A1" display="Vårdplatser" xr:uid="{00000000-0004-0000-2F00-000008000000}"/>
    <hyperlink ref="A7" location="'Hälso- och sjukvård'!A1" display="Hälso- och sjukvård" xr:uid="{00000000-0004-0000-2F00-000009000000}"/>
    <hyperlink ref="A6" location="'Kostnader och intäkter'!A1" display="Kostnader för" xr:uid="{00000000-0004-0000-2F00-00000A000000}"/>
    <hyperlink ref="A5" location="'Regionernas ekonomi'!A1" display="Regionernas ekonomi" xr:uid="{00000000-0004-0000-2F00-00000B000000}"/>
    <hyperlink ref="A22" location="'Trafik och infrastruktur'!A1" display="Trafik och infrastruktur, samt allmän regional utveckling" xr:uid="{00000000-0004-0000-2F00-00000C000000}"/>
    <hyperlink ref="A23" location="'Utbildning och kultur'!A1" display="Utbildning och kultur" xr:uid="{00000000-0004-0000-2F00-00000D000000}"/>
    <hyperlink ref="A4" location="Innehåll!A1" display="Innehåll" xr:uid="{00000000-0004-0000-2F00-00000E000000}"/>
    <hyperlink ref="A13" location="'Psykiatri 1'!A1" display="Psykiatri 1" xr:uid="{05317170-5118-4B0F-B855-23BF32355110}"/>
    <hyperlink ref="A14" location="'Psykiatri 2'!A1" display="Psykiatri 2" xr:uid="{99EE3D10-242E-4405-8591-70747890F71D}"/>
    <hyperlink ref="A15" location="'Psykiatri 3'!A1" display="Psykiatri 3" xr:uid="{200733CB-6BB3-41A6-B7D8-B38825BB077E}"/>
    <hyperlink ref="A16" location="'Psykiatri 4'!A1" display="Psykiatri 4" xr:uid="{0B635C70-D7CC-474A-9793-C2A47686C554}"/>
    <hyperlink ref="A17" location="'Psykiatri 5'!A1" display="Psykiatri 5" xr:uid="{E2E77051-C458-4DF2-8D65-61B03635B20C}"/>
  </hyperlinks>
  <pageMargins left="0.7" right="0.7" top="0.75" bottom="0.75" header="0.3" footer="0.3"/>
  <drawing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Blad34">
    <tabColor theme="6"/>
  </sheetPr>
  <dimension ref="A1:N34"/>
  <sheetViews>
    <sheetView showGridLines="0" showRowColHeaders="0" workbookViewId="0"/>
  </sheetViews>
  <sheetFormatPr defaultRowHeight="15" x14ac:dyDescent="0.25"/>
  <cols>
    <col min="1" max="1" width="59.5703125" customWidth="1"/>
  </cols>
  <sheetData>
    <row r="1" spans="1:14" ht="35.25" x14ac:dyDescent="0.5">
      <c r="A1" s="3" t="s">
        <v>1</v>
      </c>
    </row>
    <row r="2" spans="1:14" x14ac:dyDescent="0.25">
      <c r="A2" s="239"/>
    </row>
    <row r="3" spans="1:14" x14ac:dyDescent="0.25">
      <c r="A3" s="239"/>
    </row>
    <row r="4" spans="1:14" x14ac:dyDescent="0.25">
      <c r="A4" s="17" t="s">
        <v>14</v>
      </c>
      <c r="C4" s="5" t="s">
        <v>354</v>
      </c>
    </row>
    <row r="5" spans="1:14" x14ac:dyDescent="0.25">
      <c r="A5" s="18" t="s">
        <v>0</v>
      </c>
      <c r="C5" s="419" t="s">
        <v>439</v>
      </c>
      <c r="D5" s="403"/>
      <c r="E5" s="403"/>
      <c r="F5" s="403"/>
      <c r="G5" s="403"/>
      <c r="H5" s="403"/>
      <c r="I5" s="403"/>
      <c r="J5" s="403"/>
      <c r="K5" s="403"/>
      <c r="L5" s="403"/>
      <c r="M5" s="403"/>
      <c r="N5" s="403"/>
    </row>
    <row r="6" spans="1:14" x14ac:dyDescent="0.25">
      <c r="A6" s="18" t="s">
        <v>2</v>
      </c>
      <c r="B6" s="7"/>
      <c r="C6" s="404"/>
      <c r="D6" s="404"/>
      <c r="E6" s="404"/>
      <c r="F6" s="404"/>
      <c r="G6" s="404"/>
      <c r="H6" s="404"/>
      <c r="I6" s="404"/>
      <c r="J6" s="404"/>
      <c r="K6" s="404"/>
      <c r="L6" s="404"/>
      <c r="M6" s="404"/>
      <c r="N6" s="404"/>
    </row>
    <row r="7" spans="1:14" x14ac:dyDescent="0.25">
      <c r="A7" s="18" t="s">
        <v>4</v>
      </c>
      <c r="B7" s="7"/>
      <c r="C7" s="404"/>
      <c r="D7" s="404"/>
      <c r="E7" s="404"/>
      <c r="F7" s="404"/>
      <c r="G7" s="404"/>
      <c r="H7" s="404"/>
      <c r="I7" s="404"/>
      <c r="J7" s="404"/>
      <c r="K7" s="404"/>
      <c r="L7" s="404"/>
      <c r="M7" s="404"/>
      <c r="N7" s="404"/>
    </row>
    <row r="8" spans="1:14" ht="15" customHeight="1" x14ac:dyDescent="0.25">
      <c r="A8" s="18" t="s">
        <v>6</v>
      </c>
      <c r="B8" s="7"/>
      <c r="C8" s="404"/>
      <c r="D8" s="404"/>
      <c r="E8" s="404"/>
      <c r="F8" s="404"/>
      <c r="G8" s="404"/>
      <c r="H8" s="404"/>
      <c r="I8" s="404"/>
      <c r="J8" s="404"/>
      <c r="K8" s="404"/>
      <c r="L8" s="404"/>
      <c r="M8" s="404"/>
      <c r="N8" s="404"/>
    </row>
    <row r="9" spans="1:14" x14ac:dyDescent="0.25">
      <c r="A9" s="18" t="s">
        <v>8</v>
      </c>
      <c r="B9" s="7"/>
      <c r="C9" s="404"/>
      <c r="D9" s="404"/>
      <c r="E9" s="404"/>
      <c r="F9" s="404"/>
      <c r="G9" s="404"/>
      <c r="H9" s="404"/>
      <c r="I9" s="404"/>
      <c r="J9" s="404"/>
      <c r="K9" s="404"/>
      <c r="L9" s="404"/>
      <c r="M9" s="404"/>
      <c r="N9" s="404"/>
    </row>
    <row r="10" spans="1:14" x14ac:dyDescent="0.25">
      <c r="A10" s="18" t="s">
        <v>10</v>
      </c>
      <c r="C10" s="404"/>
      <c r="D10" s="404"/>
      <c r="E10" s="404"/>
      <c r="F10" s="404"/>
      <c r="G10" s="404"/>
      <c r="H10" s="404"/>
      <c r="I10" s="404"/>
      <c r="J10" s="404"/>
      <c r="K10" s="404"/>
      <c r="L10" s="404"/>
      <c r="M10" s="404"/>
      <c r="N10" s="404"/>
    </row>
    <row r="11" spans="1:14" x14ac:dyDescent="0.25">
      <c r="A11" s="18" t="s">
        <v>12</v>
      </c>
      <c r="C11" s="404"/>
      <c r="D11" s="404"/>
      <c r="E11" s="404"/>
      <c r="F11" s="404"/>
      <c r="G11" s="404"/>
      <c r="H11" s="404"/>
      <c r="I11" s="404"/>
      <c r="J11" s="404"/>
      <c r="K11" s="404"/>
      <c r="L11" s="404"/>
      <c r="M11" s="404"/>
      <c r="N11" s="404"/>
    </row>
    <row r="12" spans="1:14" x14ac:dyDescent="0.25">
      <c r="A12" s="18" t="s">
        <v>13</v>
      </c>
      <c r="C12" s="404"/>
      <c r="D12" s="404"/>
      <c r="E12" s="404"/>
      <c r="F12" s="404"/>
      <c r="G12" s="404"/>
      <c r="H12" s="404"/>
      <c r="I12" s="404"/>
      <c r="J12" s="404"/>
      <c r="K12" s="404"/>
      <c r="L12" s="404"/>
      <c r="M12" s="404"/>
      <c r="N12" s="404"/>
    </row>
    <row r="13" spans="1:14" x14ac:dyDescent="0.25">
      <c r="A13" s="53" t="s">
        <v>1</v>
      </c>
      <c r="C13" s="404"/>
      <c r="D13" s="404"/>
      <c r="E13" s="404"/>
      <c r="F13" s="404"/>
      <c r="G13" s="404"/>
      <c r="H13" s="404"/>
      <c r="I13" s="404"/>
      <c r="J13" s="404"/>
      <c r="K13" s="404"/>
      <c r="L13" s="404"/>
      <c r="M13" s="404"/>
      <c r="N13" s="404"/>
    </row>
    <row r="14" spans="1:14" x14ac:dyDescent="0.25">
      <c r="A14" s="34" t="s">
        <v>136</v>
      </c>
      <c r="C14" s="404"/>
      <c r="D14" s="404"/>
      <c r="E14" s="404"/>
      <c r="F14" s="404"/>
      <c r="G14" s="404"/>
      <c r="H14" s="404"/>
      <c r="I14" s="404"/>
      <c r="J14" s="404"/>
      <c r="K14" s="404"/>
      <c r="L14" s="404"/>
      <c r="M14" s="404"/>
      <c r="N14" s="404"/>
    </row>
    <row r="15" spans="1:14" x14ac:dyDescent="0.25">
      <c r="A15" s="34" t="s">
        <v>137</v>
      </c>
      <c r="C15" s="404"/>
      <c r="D15" s="404"/>
      <c r="E15" s="404"/>
      <c r="F15" s="404"/>
      <c r="G15" s="404"/>
      <c r="H15" s="404"/>
      <c r="I15" s="404"/>
      <c r="J15" s="404"/>
      <c r="K15" s="404"/>
      <c r="L15" s="404"/>
      <c r="M15" s="404"/>
      <c r="N15" s="404"/>
    </row>
    <row r="16" spans="1:14" x14ac:dyDescent="0.25">
      <c r="A16" s="34" t="s">
        <v>138</v>
      </c>
      <c r="C16" s="404"/>
      <c r="D16" s="404"/>
      <c r="E16" s="404"/>
      <c r="F16" s="404"/>
      <c r="G16" s="404"/>
      <c r="H16" s="404"/>
      <c r="I16" s="404"/>
      <c r="J16" s="404"/>
      <c r="K16" s="404"/>
      <c r="L16" s="404"/>
      <c r="M16" s="404"/>
      <c r="N16" s="404"/>
    </row>
    <row r="17" spans="1:14" x14ac:dyDescent="0.25">
      <c r="A17" s="34" t="s">
        <v>139</v>
      </c>
      <c r="C17" s="404"/>
      <c r="D17" s="404"/>
      <c r="E17" s="404"/>
      <c r="F17" s="404"/>
      <c r="G17" s="404"/>
      <c r="H17" s="404"/>
      <c r="I17" s="404"/>
      <c r="J17" s="404"/>
      <c r="K17" s="404"/>
      <c r="L17" s="404"/>
      <c r="M17" s="404"/>
      <c r="N17" s="404"/>
    </row>
    <row r="18" spans="1:14" x14ac:dyDescent="0.25">
      <c r="A18" s="18" t="s">
        <v>3</v>
      </c>
      <c r="B18" s="7"/>
      <c r="C18" s="404"/>
      <c r="D18" s="404"/>
      <c r="E18" s="404"/>
      <c r="F18" s="404"/>
      <c r="G18" s="404"/>
      <c r="H18" s="404"/>
      <c r="I18" s="404"/>
      <c r="J18" s="404"/>
      <c r="K18" s="404"/>
      <c r="L18" s="404"/>
      <c r="M18" s="404"/>
      <c r="N18" s="404"/>
    </row>
    <row r="19" spans="1:14" x14ac:dyDescent="0.25">
      <c r="A19" s="18" t="s">
        <v>5</v>
      </c>
      <c r="C19" s="404"/>
      <c r="D19" s="404"/>
      <c r="E19" s="404"/>
      <c r="F19" s="404"/>
      <c r="G19" s="404"/>
      <c r="H19" s="404"/>
      <c r="I19" s="404"/>
      <c r="J19" s="404"/>
      <c r="K19" s="404"/>
      <c r="L19" s="404"/>
      <c r="M19" s="404"/>
      <c r="N19" s="404"/>
    </row>
    <row r="20" spans="1:14" x14ac:dyDescent="0.25">
      <c r="A20" s="18" t="s">
        <v>7</v>
      </c>
      <c r="C20" s="404"/>
      <c r="D20" s="404"/>
      <c r="E20" s="404"/>
      <c r="F20" s="404"/>
      <c r="G20" s="404"/>
      <c r="H20" s="404"/>
      <c r="I20" s="404"/>
      <c r="J20" s="404"/>
      <c r="K20" s="404"/>
      <c r="L20" s="404"/>
      <c r="M20" s="404"/>
      <c r="N20" s="404"/>
    </row>
    <row r="21" spans="1:14" x14ac:dyDescent="0.25">
      <c r="A21" s="18" t="s">
        <v>9</v>
      </c>
      <c r="C21" s="404"/>
      <c r="D21" s="404"/>
      <c r="E21" s="404"/>
      <c r="F21" s="404"/>
      <c r="G21" s="404"/>
      <c r="H21" s="404"/>
      <c r="I21" s="404"/>
      <c r="J21" s="404"/>
      <c r="K21" s="404"/>
      <c r="L21" s="404"/>
      <c r="M21" s="404"/>
      <c r="N21" s="404"/>
    </row>
    <row r="22" spans="1:14" x14ac:dyDescent="0.25">
      <c r="A22" s="360" t="s">
        <v>11</v>
      </c>
      <c r="C22" s="404"/>
      <c r="D22" s="404"/>
      <c r="E22" s="404"/>
      <c r="F22" s="404"/>
      <c r="G22" s="404"/>
      <c r="H22" s="404"/>
      <c r="I22" s="404"/>
      <c r="J22" s="404"/>
      <c r="K22" s="404"/>
      <c r="L22" s="404"/>
      <c r="M22" s="404"/>
      <c r="N22" s="404"/>
    </row>
    <row r="23" spans="1:14" x14ac:dyDescent="0.25">
      <c r="A23" s="361"/>
      <c r="C23" s="404"/>
      <c r="D23" s="404"/>
      <c r="E23" s="404"/>
      <c r="F23" s="404"/>
      <c r="G23" s="404"/>
      <c r="H23" s="404"/>
      <c r="I23" s="404"/>
      <c r="J23" s="404"/>
      <c r="K23" s="404"/>
      <c r="L23" s="404"/>
      <c r="M23" s="404"/>
      <c r="N23" s="404"/>
    </row>
    <row r="24" spans="1:14" x14ac:dyDescent="0.25">
      <c r="A24" s="361"/>
      <c r="C24" s="404"/>
      <c r="D24" s="404"/>
      <c r="E24" s="404"/>
      <c r="F24" s="404"/>
      <c r="G24" s="404"/>
      <c r="H24" s="404"/>
      <c r="I24" s="404"/>
      <c r="J24" s="404"/>
      <c r="K24" s="404"/>
      <c r="L24" s="404"/>
      <c r="M24" s="404"/>
      <c r="N24" s="404"/>
    </row>
    <row r="25" spans="1:14" x14ac:dyDescent="0.25">
      <c r="A25" s="361"/>
      <c r="C25" s="404"/>
      <c r="D25" s="404"/>
      <c r="E25" s="404"/>
      <c r="F25" s="404"/>
      <c r="G25" s="404"/>
      <c r="H25" s="404"/>
      <c r="I25" s="404"/>
      <c r="J25" s="404"/>
      <c r="K25" s="404"/>
      <c r="L25" s="404"/>
      <c r="M25" s="404"/>
      <c r="N25" s="404"/>
    </row>
    <row r="26" spans="1:14" x14ac:dyDescent="0.25">
      <c r="A26" s="361"/>
      <c r="C26" s="404"/>
      <c r="D26" s="404"/>
      <c r="E26" s="404"/>
      <c r="F26" s="404"/>
      <c r="G26" s="404"/>
      <c r="H26" s="404"/>
      <c r="I26" s="404"/>
      <c r="J26" s="404"/>
      <c r="K26" s="404"/>
      <c r="L26" s="404"/>
      <c r="M26" s="404"/>
      <c r="N26" s="404"/>
    </row>
    <row r="27" spans="1:14" x14ac:dyDescent="0.25">
      <c r="A27" s="361"/>
    </row>
    <row r="28" spans="1:14" x14ac:dyDescent="0.25">
      <c r="A28" s="361"/>
    </row>
    <row r="29" spans="1:14" x14ac:dyDescent="0.25">
      <c r="A29" s="361"/>
    </row>
    <row r="30" spans="1:14" x14ac:dyDescent="0.25">
      <c r="A30" s="361"/>
    </row>
    <row r="31" spans="1:14" x14ac:dyDescent="0.25">
      <c r="A31" s="361"/>
    </row>
    <row r="32" spans="1:14" x14ac:dyDescent="0.25">
      <c r="A32" s="361"/>
    </row>
    <row r="33" spans="1:1" x14ac:dyDescent="0.25">
      <c r="A33" s="361"/>
    </row>
    <row r="34" spans="1:1" x14ac:dyDescent="0.25">
      <c r="A34" s="361"/>
    </row>
  </sheetData>
  <mergeCells count="1">
    <mergeCell ref="C5:N26"/>
  </mergeCells>
  <hyperlinks>
    <hyperlink ref="A20" location="'Regional utveckling'!A1" display="Regional utveckling" xr:uid="{00000000-0004-0000-3000-000000000000}"/>
    <hyperlink ref="A19" location="'Läkemedel'!A1" display="Läkemedel" xr:uid="{00000000-0004-0000-3000-000001000000}"/>
    <hyperlink ref="A18" location="'Övrig hälso- och sjukvård'!A1" display="Övrig hälso- och sjukvård" xr:uid="{00000000-0004-0000-3000-000002000000}"/>
    <hyperlink ref="A13" location="'Tandvård'!A1" display="Tandvård" xr:uid="{00000000-0004-0000-3000-000003000000}"/>
    <hyperlink ref="A12" location="'Specialiserad psykiatrisk vård'!A1" display="Specialiserad psykiatrisk vård" xr:uid="{00000000-0004-0000-3000-000004000000}"/>
    <hyperlink ref="A11" location="'Specialiserad somatisk vård'!A1" display="Specialiserad somatisk vård" xr:uid="{00000000-0004-0000-3000-000005000000}"/>
    <hyperlink ref="A10" location="'Vårdcentraler'!A1" display="Vårdcentraler" xr:uid="{00000000-0004-0000-3000-000006000000}"/>
    <hyperlink ref="A9" location="'Primärvård'!A1" display="Primärvård" xr:uid="{00000000-0004-0000-3000-000007000000}"/>
    <hyperlink ref="A8" location="'Vårdplatser'!A1" display="Vårdplatser" xr:uid="{00000000-0004-0000-3000-000008000000}"/>
    <hyperlink ref="A7" location="'Hälso- och sjukvård'!A1" display="Hälso- och sjukvård" xr:uid="{00000000-0004-0000-3000-000009000000}"/>
    <hyperlink ref="A6" location="'Kostnader och intäkter'!A1" display="Kostnader för" xr:uid="{00000000-0004-0000-3000-00000A000000}"/>
    <hyperlink ref="A5" location="'Regionernas ekonomi'!A1" display="Regionernas ekonomi" xr:uid="{00000000-0004-0000-3000-00000B000000}"/>
    <hyperlink ref="A21" location="'Trafik och infrastruktur'!A1" display="Trafik och infrastruktur, samt allmän regional utveckling" xr:uid="{00000000-0004-0000-3000-00000C000000}"/>
    <hyperlink ref="A22" location="'Utbildning och kultur'!A1" display="Utbildning och kultur" xr:uid="{00000000-0004-0000-3000-00000D000000}"/>
    <hyperlink ref="A4" location="Innehåll!A1" display="Innehåll" xr:uid="{00000000-0004-0000-3000-00000E000000}"/>
    <hyperlink ref="A14" location="'Tandvård 1'!A1" display="Tandvård 1" xr:uid="{ECB2EEC9-4334-435C-9955-27601EF017D9}"/>
    <hyperlink ref="A15" location="'Tandvård 2'!A1" display="Tandvård 2" xr:uid="{6FB8C328-8FDD-45E2-AC0F-975C78042488}"/>
    <hyperlink ref="A16" location="'Tandvård 3'!A1" display="Tandvård 3" xr:uid="{9AC146AB-E2F2-49FD-835C-CA44EA756EE8}"/>
    <hyperlink ref="A17" location="'Tandvård 4'!A1" display="Tandvård 4" xr:uid="{8F60548B-D3E2-46C8-BB49-904A964ED6CE}"/>
  </hyperlink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4">
    <tabColor theme="6"/>
  </sheetPr>
  <dimension ref="A1:AA55"/>
  <sheetViews>
    <sheetView showGridLines="0" showRowColHeaders="0" workbookViewId="0"/>
  </sheetViews>
  <sheetFormatPr defaultRowHeight="15" x14ac:dyDescent="0.25"/>
  <cols>
    <col min="1" max="1" width="59.5703125" style="2" customWidth="1"/>
    <col min="3" max="3" width="62.42578125" customWidth="1"/>
    <col min="4" max="8" width="8.85546875" style="98" bestFit="1" customWidth="1"/>
    <col min="9" max="13" width="8.85546875" bestFit="1" customWidth="1"/>
    <col min="14" max="14" width="8.85546875" customWidth="1"/>
    <col min="15" max="15" width="13.5703125" customWidth="1"/>
    <col min="16" max="16" width="19.5703125" customWidth="1"/>
  </cols>
  <sheetData>
    <row r="1" spans="1:16" ht="35.25" x14ac:dyDescent="0.5">
      <c r="A1" s="3" t="s">
        <v>0</v>
      </c>
      <c r="I1" s="1"/>
      <c r="J1" s="1"/>
      <c r="K1" s="1"/>
      <c r="L1" s="1"/>
      <c r="M1" s="1"/>
      <c r="N1" s="1"/>
    </row>
    <row r="2" spans="1:16" x14ac:dyDescent="0.25">
      <c r="A2" s="239"/>
      <c r="C2" s="5" t="s">
        <v>205</v>
      </c>
    </row>
    <row r="3" spans="1:16" x14ac:dyDescent="0.25">
      <c r="A3" s="239"/>
      <c r="C3" s="103"/>
      <c r="D3" s="104"/>
      <c r="E3" s="104"/>
      <c r="F3" s="104"/>
      <c r="G3" s="104"/>
      <c r="H3" s="104"/>
      <c r="I3" s="103"/>
      <c r="J3" s="103"/>
      <c r="K3" s="103"/>
      <c r="L3" s="103"/>
      <c r="M3" s="103"/>
      <c r="N3" s="103"/>
      <c r="O3" s="105"/>
      <c r="P3" s="105"/>
    </row>
    <row r="4" spans="1:16" s="99" customFormat="1" x14ac:dyDescent="0.25">
      <c r="A4" s="362" t="s">
        <v>14</v>
      </c>
      <c r="C4" s="112"/>
      <c r="D4" s="390"/>
      <c r="E4" s="390"/>
      <c r="F4" s="390"/>
      <c r="G4" s="390"/>
      <c r="H4" s="390"/>
      <c r="I4" s="390"/>
      <c r="J4" s="390"/>
      <c r="K4" s="390"/>
      <c r="L4" s="390"/>
      <c r="M4" s="390"/>
      <c r="N4" s="390"/>
      <c r="P4" s="335" t="s">
        <v>505</v>
      </c>
    </row>
    <row r="5" spans="1:16" x14ac:dyDescent="0.25">
      <c r="A5" s="18" t="s">
        <v>0</v>
      </c>
      <c r="C5" s="112"/>
      <c r="D5" s="390"/>
      <c r="E5" s="390"/>
      <c r="F5" s="390"/>
      <c r="G5" s="390"/>
      <c r="H5" s="390"/>
      <c r="I5" s="390"/>
      <c r="J5" s="390"/>
      <c r="K5" s="390"/>
      <c r="L5" s="390"/>
      <c r="M5" s="390"/>
      <c r="N5" s="390"/>
      <c r="O5" s="335" t="s">
        <v>504</v>
      </c>
      <c r="P5" s="336" t="s">
        <v>506</v>
      </c>
    </row>
    <row r="6" spans="1:16" ht="15.75" thickBot="1" x14ac:dyDescent="0.3">
      <c r="A6" s="34" t="s">
        <v>154</v>
      </c>
      <c r="C6" s="375" t="s">
        <v>206</v>
      </c>
      <c r="D6" s="389" t="s">
        <v>80</v>
      </c>
      <c r="E6" s="389" t="s">
        <v>81</v>
      </c>
      <c r="F6" s="389" t="s">
        <v>82</v>
      </c>
      <c r="G6" s="389" t="s">
        <v>83</v>
      </c>
      <c r="H6" s="389" t="s">
        <v>61</v>
      </c>
      <c r="I6" s="389" t="s">
        <v>62</v>
      </c>
      <c r="J6" s="389" t="s">
        <v>63</v>
      </c>
      <c r="K6" s="389" t="s">
        <v>64</v>
      </c>
      <c r="L6" s="389" t="s">
        <v>65</v>
      </c>
      <c r="M6" s="389" t="s">
        <v>66</v>
      </c>
      <c r="N6" s="389">
        <v>2020</v>
      </c>
      <c r="O6" s="336" t="s">
        <v>511</v>
      </c>
      <c r="P6" s="337" t="s">
        <v>512</v>
      </c>
    </row>
    <row r="7" spans="1:16" x14ac:dyDescent="0.25">
      <c r="A7" s="34" t="s">
        <v>155</v>
      </c>
      <c r="C7" s="263" t="s">
        <v>190</v>
      </c>
      <c r="D7" s="261">
        <v>78809.549187000011</v>
      </c>
      <c r="E7" s="261">
        <v>81288.471999999994</v>
      </c>
      <c r="F7" s="261">
        <v>84007.319576479989</v>
      </c>
      <c r="G7" s="261">
        <v>87249.317999999999</v>
      </c>
      <c r="H7" s="261">
        <v>90872.680744860016</v>
      </c>
      <c r="I7" s="261">
        <v>95042</v>
      </c>
      <c r="J7" s="261">
        <v>97995</v>
      </c>
      <c r="K7" s="261">
        <v>102534.72753802</v>
      </c>
      <c r="L7" s="261">
        <v>107602.27783861999</v>
      </c>
      <c r="M7" s="261">
        <v>112293.03199551995</v>
      </c>
      <c r="N7" s="261">
        <v>118334.25077189985</v>
      </c>
      <c r="O7" s="289">
        <f>M7/$M$24</f>
        <v>0.27954414734413047</v>
      </c>
      <c r="P7" s="289">
        <f t="shared" ref="P7:P25" si="0">M7/$M$25</f>
        <v>0.28919397665684471</v>
      </c>
    </row>
    <row r="8" spans="1:16" x14ac:dyDescent="0.25">
      <c r="A8" s="35" t="s">
        <v>156</v>
      </c>
      <c r="C8" s="377" t="s">
        <v>191</v>
      </c>
      <c r="D8" s="28">
        <v>40083.05760399998</v>
      </c>
      <c r="E8" s="28">
        <v>42445.459999999985</v>
      </c>
      <c r="F8" s="28">
        <v>44339.088553989997</v>
      </c>
      <c r="G8" s="28">
        <v>46336.512999999992</v>
      </c>
      <c r="H8" s="28">
        <v>48554.823591450004</v>
      </c>
      <c r="I8" s="28">
        <v>50786</v>
      </c>
      <c r="J8" s="28">
        <v>52893</v>
      </c>
      <c r="K8" s="28">
        <v>55243.243798030009</v>
      </c>
      <c r="L8" s="28">
        <v>60078.697280899993</v>
      </c>
      <c r="M8" s="28">
        <v>61638.193060230005</v>
      </c>
      <c r="N8" s="28">
        <v>59780.455620520028</v>
      </c>
      <c r="O8" s="319">
        <f>M8/$M$24</f>
        <v>0.1534431461743978</v>
      </c>
      <c r="P8" s="319">
        <f t="shared" si="0"/>
        <v>0.15873998455880509</v>
      </c>
    </row>
    <row r="9" spans="1:16" x14ac:dyDescent="0.25">
      <c r="A9" s="34" t="s">
        <v>157</v>
      </c>
      <c r="C9" s="267" t="s">
        <v>186</v>
      </c>
      <c r="D9" s="118">
        <v>41256.380603999991</v>
      </c>
      <c r="E9" s="118">
        <v>44089.318999999996</v>
      </c>
      <c r="F9" s="118">
        <v>49515.91399999999</v>
      </c>
      <c r="G9" s="118">
        <v>51951.978999999999</v>
      </c>
      <c r="H9" s="118">
        <v>54760.317186380009</v>
      </c>
      <c r="I9" s="118">
        <v>59320</v>
      </c>
      <c r="J9" s="118">
        <v>62350</v>
      </c>
      <c r="K9" s="118">
        <v>66583.843510990002</v>
      </c>
      <c r="L9" s="118">
        <v>71373.000375879987</v>
      </c>
      <c r="M9" s="118">
        <v>79037.405405259968</v>
      </c>
      <c r="N9" s="118">
        <v>81200.113465090006</v>
      </c>
      <c r="O9" s="30">
        <f t="shared" ref="O9:O25" si="1">M9/$M$24</f>
        <v>0.19675703567419256</v>
      </c>
      <c r="P9" s="30">
        <f t="shared" si="0"/>
        <v>0.20354906415473964</v>
      </c>
    </row>
    <row r="10" spans="1:16" x14ac:dyDescent="0.25">
      <c r="A10" s="18" t="s">
        <v>2</v>
      </c>
      <c r="C10" s="378" t="s">
        <v>203</v>
      </c>
      <c r="D10" s="282">
        <v>8518.0520000000051</v>
      </c>
      <c r="E10" s="282">
        <v>8687.9290000000001</v>
      </c>
      <c r="F10" s="282">
        <v>9204.9054480214927</v>
      </c>
      <c r="G10" s="282">
        <v>9119.4550000000145</v>
      </c>
      <c r="H10" s="282">
        <v>9423.6986542800096</v>
      </c>
      <c r="I10" s="282">
        <v>9953</v>
      </c>
      <c r="J10" s="282">
        <v>10691</v>
      </c>
      <c r="K10" s="282">
        <v>11119.376412095322</v>
      </c>
      <c r="L10" s="282">
        <v>12173</v>
      </c>
      <c r="M10" s="282">
        <v>13403.949794962205</v>
      </c>
      <c r="N10" s="282">
        <v>13956.225403779967</v>
      </c>
      <c r="O10" s="376">
        <f t="shared" si="1"/>
        <v>3.3368016250783332E-2</v>
      </c>
      <c r="P10" s="376">
        <f t="shared" si="0"/>
        <v>3.4519876035304389E-2</v>
      </c>
    </row>
    <row r="11" spans="1:16" x14ac:dyDescent="0.25">
      <c r="A11" s="18" t="s">
        <v>4</v>
      </c>
      <c r="C11" s="267" t="s">
        <v>187</v>
      </c>
      <c r="D11" s="118">
        <v>17058.26857</v>
      </c>
      <c r="E11" s="118">
        <v>17272.942999999999</v>
      </c>
      <c r="F11" s="118">
        <v>19694.547999999999</v>
      </c>
      <c r="G11" s="118">
        <v>20855.418000000005</v>
      </c>
      <c r="H11" s="118">
        <v>22489.876028280007</v>
      </c>
      <c r="I11" s="118">
        <v>23149</v>
      </c>
      <c r="J11" s="118">
        <v>25003</v>
      </c>
      <c r="K11" s="118">
        <v>26492.545510799995</v>
      </c>
      <c r="L11" s="118">
        <v>25989.1145254</v>
      </c>
      <c r="M11" s="118">
        <v>27061.319106999999</v>
      </c>
      <c r="N11" s="118">
        <v>28927.586696990002</v>
      </c>
      <c r="O11" s="30">
        <f t="shared" si="1"/>
        <v>6.7366899275420292E-2</v>
      </c>
      <c r="P11" s="30">
        <f t="shared" si="0"/>
        <v>6.9692396287290639E-2</v>
      </c>
    </row>
    <row r="12" spans="1:16" x14ac:dyDescent="0.25">
      <c r="A12" s="18" t="s">
        <v>6</v>
      </c>
      <c r="C12" s="378" t="s">
        <v>193</v>
      </c>
      <c r="D12" s="282">
        <v>10256.341</v>
      </c>
      <c r="E12" s="282">
        <v>10223.569</v>
      </c>
      <c r="F12" s="282">
        <v>12150.272999999997</v>
      </c>
      <c r="G12" s="282">
        <v>12765.419</v>
      </c>
      <c r="H12" s="282">
        <v>13837.007525000001</v>
      </c>
      <c r="I12" s="282">
        <v>14650</v>
      </c>
      <c r="J12" s="282">
        <v>15639</v>
      </c>
      <c r="K12" s="282">
        <v>16131.217116399999</v>
      </c>
      <c r="L12" s="282">
        <v>16148</v>
      </c>
      <c r="M12" s="282">
        <v>16574.192172859995</v>
      </c>
      <c r="N12" s="282">
        <v>18141.632493749996</v>
      </c>
      <c r="O12" s="376">
        <f t="shared" si="1"/>
        <v>4.1260070518576393E-2</v>
      </c>
      <c r="P12" s="376">
        <f t="shared" si="0"/>
        <v>4.2684363038085565E-2</v>
      </c>
    </row>
    <row r="13" spans="1:16" x14ac:dyDescent="0.25">
      <c r="A13" s="18" t="s">
        <v>8</v>
      </c>
      <c r="C13" s="267" t="s">
        <v>188</v>
      </c>
      <c r="D13" s="118">
        <v>42015.356171000014</v>
      </c>
      <c r="E13" s="118">
        <v>42687.334999999992</v>
      </c>
      <c r="F13" s="118">
        <v>43275.608999999982</v>
      </c>
      <c r="G13" s="118">
        <v>43241.396000000022</v>
      </c>
      <c r="H13" s="118">
        <v>44872.430350379997</v>
      </c>
      <c r="I13" s="118">
        <v>47080</v>
      </c>
      <c r="J13" s="118">
        <v>49960</v>
      </c>
      <c r="K13" s="118">
        <v>50791.869869150018</v>
      </c>
      <c r="L13" s="118">
        <v>53647.192014959997</v>
      </c>
      <c r="M13" s="118">
        <v>55528.21513611004</v>
      </c>
      <c r="N13" s="118">
        <v>61303.679849820001</v>
      </c>
      <c r="O13" s="30">
        <f t="shared" si="1"/>
        <v>0.13823286519135586</v>
      </c>
      <c r="P13" s="30">
        <f t="shared" si="0"/>
        <v>0.1430046465617664</v>
      </c>
    </row>
    <row r="14" spans="1:16" x14ac:dyDescent="0.25">
      <c r="A14" s="18" t="s">
        <v>10</v>
      </c>
      <c r="C14" s="379" t="s">
        <v>194</v>
      </c>
      <c r="D14" s="282">
        <v>34984.433267000008</v>
      </c>
      <c r="E14" s="282">
        <v>35829.243999999999</v>
      </c>
      <c r="F14" s="282">
        <v>35405.295999999988</v>
      </c>
      <c r="G14" s="282">
        <v>35260.553000000022</v>
      </c>
      <c r="H14" s="282">
        <v>36925.157772160004</v>
      </c>
      <c r="I14" s="282">
        <v>39047</v>
      </c>
      <c r="J14" s="282">
        <v>41733</v>
      </c>
      <c r="K14" s="282">
        <v>42289.572448020001</v>
      </c>
      <c r="L14" s="282">
        <v>44570.11000773</v>
      </c>
      <c r="M14" s="282">
        <v>46741.981586220027</v>
      </c>
      <c r="N14" s="282">
        <v>50789.040833679988</v>
      </c>
      <c r="O14" s="376">
        <f t="shared" si="1"/>
        <v>0.11636026880293181</v>
      </c>
      <c r="P14" s="376">
        <f t="shared" si="0"/>
        <v>0.12037701085744371</v>
      </c>
    </row>
    <row r="15" spans="1:16" x14ac:dyDescent="0.25">
      <c r="A15" s="18" t="s">
        <v>12</v>
      </c>
      <c r="C15" s="380" t="s">
        <v>195</v>
      </c>
      <c r="D15" s="259">
        <v>20936.808399000005</v>
      </c>
      <c r="E15" s="259">
        <v>21117.234</v>
      </c>
      <c r="F15" s="259">
        <v>20074.162</v>
      </c>
      <c r="G15" s="259">
        <v>19675.053999999996</v>
      </c>
      <c r="H15" s="259">
        <v>20005.657788280001</v>
      </c>
      <c r="I15" s="259">
        <v>21106</v>
      </c>
      <c r="J15" s="259">
        <v>22418</v>
      </c>
      <c r="K15" s="259">
        <v>22735.129253530002</v>
      </c>
      <c r="L15" s="259">
        <v>24094.858735150003</v>
      </c>
      <c r="M15" s="259">
        <v>24676.111146339998</v>
      </c>
      <c r="N15" s="259">
        <v>27453.122761439998</v>
      </c>
      <c r="O15" s="295">
        <f t="shared" si="1"/>
        <v>6.1429122783395983E-2</v>
      </c>
      <c r="P15" s="295">
        <f t="shared" si="0"/>
        <v>6.3549648486836294E-2</v>
      </c>
    </row>
    <row r="16" spans="1:16" x14ac:dyDescent="0.25">
      <c r="A16" s="18" t="s">
        <v>13</v>
      </c>
      <c r="C16" s="377" t="s">
        <v>189</v>
      </c>
      <c r="D16" s="28">
        <v>29408.732722540022</v>
      </c>
      <c r="E16" s="28">
        <v>30983.947000000011</v>
      </c>
      <c r="F16" s="28">
        <v>31857.479917319968</v>
      </c>
      <c r="G16" s="28">
        <v>33643.015000000014</v>
      </c>
      <c r="H16" s="28">
        <v>35564.345738569966</v>
      </c>
      <c r="I16" s="28">
        <v>38142</v>
      </c>
      <c r="J16" s="28">
        <v>40889</v>
      </c>
      <c r="K16" s="28">
        <v>41986</v>
      </c>
      <c r="L16" s="28">
        <v>44061.039351500018</v>
      </c>
      <c r="M16" s="28">
        <v>45063.487683869702</v>
      </c>
      <c r="N16" s="28">
        <v>47725.164092036583</v>
      </c>
      <c r="O16" s="319">
        <f t="shared" si="1"/>
        <v>0.11218179807846546</v>
      </c>
      <c r="P16" s="319">
        <f t="shared" si="0"/>
        <v>0.11605429984155163</v>
      </c>
    </row>
    <row r="17" spans="1:27" x14ac:dyDescent="0.25">
      <c r="A17" s="18" t="s">
        <v>1</v>
      </c>
      <c r="C17" s="381" t="s">
        <v>196</v>
      </c>
      <c r="D17" s="259">
        <v>7682.8862550000003</v>
      </c>
      <c r="E17" s="259">
        <v>8205.474000000002</v>
      </c>
      <c r="F17" s="259">
        <v>8749.0810000000001</v>
      </c>
      <c r="G17" s="259">
        <v>9365.6139999999978</v>
      </c>
      <c r="H17" s="259">
        <v>9915.0755922199987</v>
      </c>
      <c r="I17" s="259">
        <v>11666</v>
      </c>
      <c r="J17" s="259">
        <v>12468</v>
      </c>
      <c r="K17" s="259">
        <v>13046.404137479998</v>
      </c>
      <c r="L17" s="259">
        <v>13624.884623290001</v>
      </c>
      <c r="M17" s="259">
        <v>13182.960025109995</v>
      </c>
      <c r="N17" s="259">
        <v>14367.406328259998</v>
      </c>
      <c r="O17" s="295">
        <f t="shared" si="1"/>
        <v>3.2817880630724765E-2</v>
      </c>
      <c r="P17" s="295">
        <f t="shared" si="0"/>
        <v>3.3950749801838799E-2</v>
      </c>
    </row>
    <row r="18" spans="1:27" x14ac:dyDescent="0.25">
      <c r="A18" s="18" t="s">
        <v>3</v>
      </c>
      <c r="C18" s="378" t="s">
        <v>192</v>
      </c>
      <c r="D18" s="282">
        <v>616.16799999999978</v>
      </c>
      <c r="E18" s="282">
        <v>628.50399999999991</v>
      </c>
      <c r="F18" s="282">
        <v>698.13266389</v>
      </c>
      <c r="G18" s="282">
        <v>783.34099999999989</v>
      </c>
      <c r="H18" s="282">
        <v>806.76286922999998</v>
      </c>
      <c r="I18" s="282">
        <v>885</v>
      </c>
      <c r="J18" s="282">
        <v>945</v>
      </c>
      <c r="K18" s="282">
        <v>904.90982599999995</v>
      </c>
      <c r="L18" s="282">
        <v>1056</v>
      </c>
      <c r="M18" s="282">
        <v>1124.0259862599999</v>
      </c>
      <c r="N18" s="282">
        <v>1136.9263289200001</v>
      </c>
      <c r="O18" s="376">
        <f t="shared" si="1"/>
        <v>2.7981690434205472E-3</v>
      </c>
      <c r="P18" s="376">
        <f t="shared" si="0"/>
        <v>2.8947614919252506E-3</v>
      </c>
    </row>
    <row r="19" spans="1:27" x14ac:dyDescent="0.25">
      <c r="A19" s="18" t="s">
        <v>5</v>
      </c>
      <c r="C19" s="267" t="s">
        <v>197</v>
      </c>
      <c r="D19" s="118">
        <v>220.94704199999998</v>
      </c>
      <c r="E19" s="118">
        <v>91.87700000000001</v>
      </c>
      <c r="F19" s="118">
        <v>218.32900000000001</v>
      </c>
      <c r="G19" s="118">
        <v>176.52199999999999</v>
      </c>
      <c r="H19" s="118">
        <v>347.19955433000001</v>
      </c>
      <c r="I19" s="118">
        <v>185</v>
      </c>
      <c r="J19" s="118">
        <v>263</v>
      </c>
      <c r="K19" s="118">
        <v>247.91133219</v>
      </c>
      <c r="L19" s="118">
        <v>440.44591260999994</v>
      </c>
      <c r="M19" s="118">
        <v>238.56491706999998</v>
      </c>
      <c r="N19" s="118">
        <v>646.3287752</v>
      </c>
      <c r="O19" s="30">
        <f t="shared" si="1"/>
        <v>5.9388748476590231E-4</v>
      </c>
      <c r="P19" s="30">
        <f t="shared" si="0"/>
        <v>6.1438840711894001E-4</v>
      </c>
    </row>
    <row r="20" spans="1:27" x14ac:dyDescent="0.25">
      <c r="A20" s="18" t="s">
        <v>7</v>
      </c>
      <c r="C20" s="382" t="s">
        <v>198</v>
      </c>
      <c r="D20" s="383">
        <v>251448</v>
      </c>
      <c r="E20" s="383">
        <v>261277</v>
      </c>
      <c r="F20" s="383">
        <v>274187</v>
      </c>
      <c r="G20" s="383">
        <v>284933</v>
      </c>
      <c r="H20" s="383">
        <v>298959</v>
      </c>
      <c r="I20" s="383">
        <v>315554</v>
      </c>
      <c r="J20" s="383">
        <v>331224</v>
      </c>
      <c r="K20" s="383">
        <v>345873</v>
      </c>
      <c r="L20" s="383">
        <v>365090</v>
      </c>
      <c r="M20" s="383">
        <f>M22-M21</f>
        <v>383290.63714285998</v>
      </c>
      <c r="N20" s="383">
        <f>N22-N21</f>
        <v>402119.27782333962</v>
      </c>
      <c r="O20" s="110">
        <f t="shared" si="1"/>
        <v>0.95417010691601978</v>
      </c>
      <c r="P20" s="110">
        <f t="shared" si="0"/>
        <v>0.98710794072335384</v>
      </c>
    </row>
    <row r="21" spans="1:27" x14ac:dyDescent="0.25">
      <c r="A21" s="18" t="s">
        <v>9</v>
      </c>
      <c r="C21" s="267" t="s">
        <v>199</v>
      </c>
      <c r="D21" s="118">
        <v>7016.2200769999999</v>
      </c>
      <c r="E21" s="118">
        <v>7499.0339999999997</v>
      </c>
      <c r="F21" s="118">
        <v>7884.5360000000001</v>
      </c>
      <c r="G21" s="118">
        <v>8345.25</v>
      </c>
      <c r="H21" s="118">
        <v>8717.7758353999998</v>
      </c>
      <c r="I21" s="118">
        <v>9099</v>
      </c>
      <c r="J21" s="118">
        <v>9692</v>
      </c>
      <c r="K21" s="118">
        <v>10341.413270049999</v>
      </c>
      <c r="L21" s="118">
        <v>11035.848408579999</v>
      </c>
      <c r="M21" s="118">
        <v>12131.892316919999</v>
      </c>
      <c r="N21" s="118">
        <v>12976.775926369999</v>
      </c>
      <c r="O21" s="30">
        <f t="shared" si="1"/>
        <v>3.0201335141965994E-2</v>
      </c>
      <c r="P21" s="30">
        <f t="shared" si="0"/>
        <v>3.1243881487167342E-2</v>
      </c>
    </row>
    <row r="22" spans="1:27" x14ac:dyDescent="0.25">
      <c r="A22" s="360" t="s">
        <v>11</v>
      </c>
      <c r="C22" s="384" t="s">
        <v>200</v>
      </c>
      <c r="D22" s="244">
        <f>D20+D21</f>
        <v>258464.22007700001</v>
      </c>
      <c r="E22" s="244">
        <f t="shared" ref="E22:L22" si="2">E20+E21</f>
        <v>268776.03399999999</v>
      </c>
      <c r="F22" s="244">
        <f t="shared" si="2"/>
        <v>282071.53600000002</v>
      </c>
      <c r="G22" s="244">
        <f t="shared" si="2"/>
        <v>293278.25</v>
      </c>
      <c r="H22" s="244">
        <f t="shared" si="2"/>
        <v>307676.77583539998</v>
      </c>
      <c r="I22" s="244">
        <f t="shared" si="2"/>
        <v>324653</v>
      </c>
      <c r="J22" s="244">
        <f t="shared" si="2"/>
        <v>340916</v>
      </c>
      <c r="K22" s="244">
        <f t="shared" si="2"/>
        <v>356214.41327005002</v>
      </c>
      <c r="L22" s="244">
        <f t="shared" si="2"/>
        <v>376125.84840858</v>
      </c>
      <c r="M22" s="244">
        <v>395422.52945977997</v>
      </c>
      <c r="N22" s="244">
        <v>415096.05374970962</v>
      </c>
      <c r="O22" s="356">
        <f t="shared" si="1"/>
        <v>0.98437144205798566</v>
      </c>
      <c r="P22" s="356">
        <f t="shared" si="0"/>
        <v>1.0183518222105212</v>
      </c>
    </row>
    <row r="23" spans="1:27" x14ac:dyDescent="0.25">
      <c r="A23" s="361"/>
      <c r="C23" s="267" t="s">
        <v>201</v>
      </c>
      <c r="D23" s="118">
        <v>1994</v>
      </c>
      <c r="E23" s="118">
        <v>9011</v>
      </c>
      <c r="F23" s="118">
        <v>3823</v>
      </c>
      <c r="G23" s="118">
        <v>11595</v>
      </c>
      <c r="H23" s="118">
        <v>1863</v>
      </c>
      <c r="I23" s="118">
        <v>3159</v>
      </c>
      <c r="J23" s="118">
        <v>2444</v>
      </c>
      <c r="K23" s="118">
        <v>4356</v>
      </c>
      <c r="L23" s="118">
        <v>5329</v>
      </c>
      <c r="M23" s="118">
        <v>6278</v>
      </c>
      <c r="N23" s="118">
        <v>7307</v>
      </c>
      <c r="O23" s="30">
        <f t="shared" si="1"/>
        <v>1.5628557942014315E-2</v>
      </c>
      <c r="P23" s="30">
        <f t="shared" si="0"/>
        <v>1.6168053824783223E-2</v>
      </c>
    </row>
    <row r="24" spans="1:27" x14ac:dyDescent="0.25">
      <c r="A24" s="361"/>
      <c r="C24" s="385" t="s">
        <v>202</v>
      </c>
      <c r="D24" s="106">
        <f>D22+D23</f>
        <v>260458.22007700001</v>
      </c>
      <c r="E24" s="106">
        <f t="shared" ref="E24:M24" si="3">E22+E23</f>
        <v>277787.03399999999</v>
      </c>
      <c r="F24" s="106">
        <f t="shared" si="3"/>
        <v>285894.53600000002</v>
      </c>
      <c r="G24" s="106">
        <f t="shared" si="3"/>
        <v>304873.25</v>
      </c>
      <c r="H24" s="106">
        <f t="shared" si="3"/>
        <v>309539.77583539998</v>
      </c>
      <c r="I24" s="106">
        <f t="shared" si="3"/>
        <v>327812</v>
      </c>
      <c r="J24" s="106">
        <f t="shared" si="3"/>
        <v>343360</v>
      </c>
      <c r="K24" s="106">
        <f t="shared" si="3"/>
        <v>360570.41327005002</v>
      </c>
      <c r="L24" s="106">
        <f t="shared" si="3"/>
        <v>381454.84840858</v>
      </c>
      <c r="M24" s="106">
        <f t="shared" si="3"/>
        <v>401700.52945977997</v>
      </c>
      <c r="N24" s="106">
        <f>N22+N23</f>
        <v>422403.05374970962</v>
      </c>
      <c r="O24" s="107">
        <f t="shared" si="1"/>
        <v>1</v>
      </c>
      <c r="P24" s="107">
        <f t="shared" si="0"/>
        <v>1.0345198760353043</v>
      </c>
    </row>
    <row r="25" spans="1:27" x14ac:dyDescent="0.25">
      <c r="A25" s="361"/>
      <c r="C25" s="386" t="s">
        <v>204</v>
      </c>
      <c r="D25" s="108">
        <f>D24-D10</f>
        <v>251940.16807700001</v>
      </c>
      <c r="E25" s="108">
        <f t="shared" ref="E25:M25" si="4">E24-E10</f>
        <v>269099.10499999998</v>
      </c>
      <c r="F25" s="108">
        <f t="shared" si="4"/>
        <v>276689.63055197854</v>
      </c>
      <c r="G25" s="108">
        <f t="shared" si="4"/>
        <v>295753.79499999998</v>
      </c>
      <c r="H25" s="108">
        <f t="shared" si="4"/>
        <v>300116.07718112</v>
      </c>
      <c r="I25" s="108">
        <f t="shared" si="4"/>
        <v>317859</v>
      </c>
      <c r="J25" s="108">
        <f t="shared" si="4"/>
        <v>332669</v>
      </c>
      <c r="K25" s="108">
        <f t="shared" si="4"/>
        <v>349451.03685795469</v>
      </c>
      <c r="L25" s="108">
        <f t="shared" si="4"/>
        <v>369281.84840858</v>
      </c>
      <c r="M25" s="108">
        <f t="shared" si="4"/>
        <v>388296.57966481778</v>
      </c>
      <c r="N25" s="108">
        <f>N24-N10</f>
        <v>408446.82834592968</v>
      </c>
      <c r="O25" s="109">
        <f t="shared" si="1"/>
        <v>0.96663198374921666</v>
      </c>
      <c r="P25" s="109">
        <f t="shared" si="0"/>
        <v>1</v>
      </c>
      <c r="AA25" s="94"/>
    </row>
    <row r="26" spans="1:27" x14ac:dyDescent="0.25">
      <c r="A26" s="361"/>
      <c r="C26" s="73" t="s">
        <v>390</v>
      </c>
    </row>
    <row r="27" spans="1:27" x14ac:dyDescent="0.25">
      <c r="A27" s="361"/>
      <c r="D27"/>
      <c r="E27"/>
      <c r="F27"/>
      <c r="G27"/>
      <c r="H27"/>
    </row>
    <row r="28" spans="1:27" x14ac:dyDescent="0.25">
      <c r="A28" s="361"/>
      <c r="D28"/>
      <c r="E28"/>
      <c r="F28"/>
      <c r="G28"/>
      <c r="H28"/>
    </row>
    <row r="29" spans="1:27" x14ac:dyDescent="0.25">
      <c r="A29" s="361"/>
      <c r="D29"/>
      <c r="E29"/>
      <c r="F29"/>
      <c r="G29"/>
      <c r="H29"/>
    </row>
    <row r="30" spans="1:27" x14ac:dyDescent="0.25">
      <c r="A30" s="361"/>
      <c r="D30"/>
      <c r="E30"/>
      <c r="F30"/>
      <c r="G30"/>
      <c r="H30"/>
    </row>
    <row r="31" spans="1:27" x14ac:dyDescent="0.25">
      <c r="A31" s="361"/>
      <c r="D31"/>
      <c r="E31"/>
      <c r="F31"/>
      <c r="G31"/>
      <c r="H31"/>
    </row>
    <row r="32" spans="1:27" x14ac:dyDescent="0.25">
      <c r="A32" s="361"/>
      <c r="D32"/>
      <c r="E32"/>
      <c r="F32"/>
      <c r="G32"/>
      <c r="H32"/>
    </row>
    <row r="33" spans="1:8" x14ac:dyDescent="0.25">
      <c r="A33" s="361"/>
      <c r="D33"/>
      <c r="E33"/>
      <c r="F33"/>
      <c r="G33"/>
      <c r="H33"/>
    </row>
    <row r="34" spans="1:8" x14ac:dyDescent="0.25">
      <c r="A34" s="361"/>
      <c r="D34"/>
      <c r="E34"/>
      <c r="F34"/>
      <c r="G34"/>
      <c r="H34"/>
    </row>
    <row r="35" spans="1:8" x14ac:dyDescent="0.25">
      <c r="D35"/>
      <c r="E35"/>
      <c r="F35"/>
      <c r="G35"/>
      <c r="H35"/>
    </row>
    <row r="36" spans="1:8" x14ac:dyDescent="0.25">
      <c r="D36"/>
      <c r="E36"/>
      <c r="F36"/>
      <c r="G36"/>
      <c r="H36"/>
    </row>
    <row r="37" spans="1:8" x14ac:dyDescent="0.25">
      <c r="E37"/>
      <c r="F37"/>
      <c r="G37"/>
      <c r="H37"/>
    </row>
    <row r="38" spans="1:8" x14ac:dyDescent="0.25">
      <c r="E38"/>
      <c r="F38"/>
      <c r="G38"/>
      <c r="H38"/>
    </row>
    <row r="39" spans="1:8" x14ac:dyDescent="0.25">
      <c r="E39"/>
      <c r="F39"/>
      <c r="G39"/>
      <c r="H39"/>
    </row>
    <row r="40" spans="1:8" x14ac:dyDescent="0.25">
      <c r="E40"/>
      <c r="F40"/>
      <c r="G40"/>
      <c r="H40"/>
    </row>
    <row r="41" spans="1:8" x14ac:dyDescent="0.25">
      <c r="E41"/>
      <c r="F41"/>
      <c r="G41"/>
      <c r="H41"/>
    </row>
    <row r="42" spans="1:8" x14ac:dyDescent="0.25">
      <c r="E42"/>
      <c r="F42"/>
      <c r="G42"/>
      <c r="H42"/>
    </row>
    <row r="43" spans="1:8" x14ac:dyDescent="0.25">
      <c r="E43"/>
      <c r="F43"/>
      <c r="G43"/>
      <c r="H43"/>
    </row>
    <row r="44" spans="1:8" x14ac:dyDescent="0.25">
      <c r="E44"/>
      <c r="F44"/>
      <c r="G44"/>
      <c r="H44"/>
    </row>
    <row r="45" spans="1:8" x14ac:dyDescent="0.25">
      <c r="E45"/>
      <c r="F45"/>
      <c r="G45"/>
      <c r="H45"/>
    </row>
    <row r="46" spans="1:8" x14ac:dyDescent="0.25">
      <c r="E46"/>
      <c r="F46"/>
      <c r="G46"/>
      <c r="H46"/>
    </row>
    <row r="47" spans="1:8" x14ac:dyDescent="0.25">
      <c r="E47"/>
      <c r="F47"/>
      <c r="G47"/>
      <c r="H47"/>
    </row>
    <row r="48" spans="1:8" x14ac:dyDescent="0.25">
      <c r="E48"/>
      <c r="F48"/>
      <c r="G48"/>
      <c r="H48"/>
    </row>
    <row r="49" spans="5:8" x14ac:dyDescent="0.25">
      <c r="E49"/>
      <c r="F49"/>
      <c r="G49"/>
      <c r="H49"/>
    </row>
    <row r="50" spans="5:8" x14ac:dyDescent="0.25">
      <c r="E50"/>
      <c r="F50"/>
      <c r="G50"/>
      <c r="H50"/>
    </row>
    <row r="51" spans="5:8" x14ac:dyDescent="0.25">
      <c r="E51"/>
      <c r="F51"/>
      <c r="G51"/>
      <c r="H51"/>
    </row>
    <row r="52" spans="5:8" x14ac:dyDescent="0.25">
      <c r="E52"/>
      <c r="F52"/>
      <c r="G52"/>
      <c r="H52"/>
    </row>
    <row r="53" spans="5:8" x14ac:dyDescent="0.25">
      <c r="E53"/>
      <c r="F53"/>
      <c r="G53"/>
      <c r="H53"/>
    </row>
    <row r="54" spans="5:8" x14ac:dyDescent="0.25">
      <c r="E54"/>
      <c r="F54"/>
      <c r="G54"/>
      <c r="H54"/>
    </row>
    <row r="55" spans="5:8" x14ac:dyDescent="0.25">
      <c r="E55"/>
      <c r="F55"/>
      <c r="G55"/>
      <c r="H55"/>
    </row>
  </sheetData>
  <hyperlinks>
    <hyperlink ref="A20" location="'Regional utveckling'!A1" display="Regional utveckling" xr:uid="{00000000-0004-0000-0400-000000000000}"/>
    <hyperlink ref="A19" location="'Läkemedel'!A1" display="Läkemedel" xr:uid="{00000000-0004-0000-0400-000001000000}"/>
    <hyperlink ref="A18" location="'Övrig hälso- och sjukvård'!A1" display="Övrig hälso- och sjukvård" xr:uid="{00000000-0004-0000-0400-000002000000}"/>
    <hyperlink ref="A17" location="'Tandvård'!A1" display="Tandvård" xr:uid="{00000000-0004-0000-0400-000003000000}"/>
    <hyperlink ref="A16" location="'Specialiserad psykiatrisk vård'!A1" display="Specialiserad psykiatrisk vård" xr:uid="{00000000-0004-0000-0400-000004000000}"/>
    <hyperlink ref="A15" location="'Specialiserad somatisk vård'!A1" display="Specialiserad somatisk vård" xr:uid="{00000000-0004-0000-0400-000005000000}"/>
    <hyperlink ref="A14" location="'Vårdcentraler'!A1" display="Vårdcentraler" xr:uid="{00000000-0004-0000-0400-000006000000}"/>
    <hyperlink ref="A13" location="'Primärvård'!A1" display="Primärvård" xr:uid="{00000000-0004-0000-0400-000007000000}"/>
    <hyperlink ref="A12" location="'Vårdplatser'!A1" display="Vårdplatser" xr:uid="{00000000-0004-0000-0400-000008000000}"/>
    <hyperlink ref="A11" location="'Hälso- och sjukvård'!A1" display="Hälso- och sjukvård" xr:uid="{00000000-0004-0000-0400-000009000000}"/>
    <hyperlink ref="A5" location="'Regionernas ekonomi'!A1" display="Regionernas ekonomi" xr:uid="{00000000-0004-0000-0400-00000B000000}"/>
    <hyperlink ref="A21" location="'Trafik och infrastruktur'!A1" display="Trafik och infrastruktur, samt allmän regional utveckling" xr:uid="{00000000-0004-0000-0400-00000C000000}"/>
    <hyperlink ref="A22" location="'Utbildning och kultur'!A1" display="Utbildning och kultur" xr:uid="{00000000-0004-0000-0400-00000D000000}"/>
    <hyperlink ref="A4" location="Innehåll!A1" display="Innehåll" xr:uid="{00000000-0004-0000-0400-00000E000000}"/>
    <hyperlink ref="A6" location="'Kostnader och intäkter'!A1" display="Resultaträkning" xr:uid="{00000000-0004-0000-0400-00000F000000}"/>
    <hyperlink ref="A7" location="'Balansräkning'!A1" display="Balansräkning" xr:uid="{00000000-0004-0000-0400-000010000000}"/>
    <hyperlink ref="A8" location="'kostnadsslag'!A1" display="kostnadsslag" xr:uid="{00000000-0004-0000-0400-000011000000}"/>
    <hyperlink ref="A9" location="'intäktsslag'!A1" display="intäktsslag" xr:uid="{00000000-0004-0000-0400-000012000000}"/>
    <hyperlink ref="A10" location="'Kostnader och intäkter'!A1" display="Kostnader för hälso- och sjukvård respektive regional utveckling" xr:uid="{20DD96E3-FC83-4C55-81C7-E5AF85F85BED}"/>
  </hyperlinks>
  <pageMargins left="0.7" right="0.7" top="0.75" bottom="0.75" header="0.3" footer="0.3"/>
  <pageSetup paperSize="9" orientation="portrait" r:id="rId1"/>
  <ignoredErrors>
    <ignoredError sqref="D6:M6" numberStoredAsText="1"/>
  </ignoredError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Blad56">
    <tabColor theme="6"/>
  </sheetPr>
  <dimension ref="A1:Q34"/>
  <sheetViews>
    <sheetView showGridLines="0" showRowColHeaders="0" workbookViewId="0"/>
  </sheetViews>
  <sheetFormatPr defaultRowHeight="15" x14ac:dyDescent="0.25"/>
  <cols>
    <col min="1" max="1" width="59.5703125" customWidth="1"/>
    <col min="3" max="3" width="25.5703125" bestFit="1" customWidth="1"/>
    <col min="4" max="4" width="15.140625" bestFit="1" customWidth="1"/>
    <col min="6" max="6" width="15.140625" bestFit="1" customWidth="1"/>
  </cols>
  <sheetData>
    <row r="1" spans="1:17" ht="35.25" x14ac:dyDescent="0.5">
      <c r="A1" s="3" t="s">
        <v>1</v>
      </c>
    </row>
    <row r="2" spans="1:17" x14ac:dyDescent="0.25">
      <c r="A2" s="239"/>
      <c r="C2" s="5" t="s">
        <v>309</v>
      </c>
    </row>
    <row r="3" spans="1:17" x14ac:dyDescent="0.25">
      <c r="A3" s="239"/>
      <c r="C3" s="93" t="s">
        <v>304</v>
      </c>
    </row>
    <row r="4" spans="1:17" x14ac:dyDescent="0.25">
      <c r="A4" s="17" t="s">
        <v>14</v>
      </c>
      <c r="C4" s="61"/>
      <c r="D4" s="61">
        <v>2019</v>
      </c>
      <c r="E4" s="61"/>
      <c r="F4" s="61">
        <v>2020</v>
      </c>
      <c r="G4" s="61"/>
    </row>
    <row r="5" spans="1:17" ht="15.75" thickBot="1" x14ac:dyDescent="0.3">
      <c r="A5" s="18" t="s">
        <v>0</v>
      </c>
      <c r="C5" s="43" t="s">
        <v>280</v>
      </c>
      <c r="D5" s="287" t="s">
        <v>300</v>
      </c>
      <c r="E5" s="287" t="s">
        <v>301</v>
      </c>
      <c r="F5" s="287" t="s">
        <v>300</v>
      </c>
      <c r="G5" s="287" t="s">
        <v>301</v>
      </c>
    </row>
    <row r="6" spans="1:17" x14ac:dyDescent="0.25">
      <c r="A6" s="18" t="s">
        <v>2</v>
      </c>
      <c r="C6" s="246" t="s">
        <v>292</v>
      </c>
      <c r="D6" s="246">
        <v>3676.6071326188312</v>
      </c>
      <c r="E6" s="289">
        <f>D6/D$9</f>
        <v>0.5200746147646671</v>
      </c>
      <c r="F6" s="246">
        <v>3959.9141219559001</v>
      </c>
      <c r="G6" s="289">
        <f>F6/F$9</f>
        <v>0.5625453441705992</v>
      </c>
      <c r="P6" s="1"/>
      <c r="Q6" s="1"/>
    </row>
    <row r="7" spans="1:17" x14ac:dyDescent="0.25">
      <c r="A7" s="18" t="s">
        <v>4</v>
      </c>
      <c r="C7" s="45" t="s">
        <v>438</v>
      </c>
      <c r="D7" s="45">
        <v>1241.9934234322202</v>
      </c>
      <c r="E7" s="314">
        <f t="shared" ref="E7:G9" si="0">D7/D$9</f>
        <v>0.17568623133570146</v>
      </c>
      <c r="F7" s="45">
        <v>906.99674730717993</v>
      </c>
      <c r="G7" s="314">
        <f t="shared" si="0"/>
        <v>0.12884794509723302</v>
      </c>
      <c r="P7" s="1"/>
      <c r="Q7" s="1"/>
    </row>
    <row r="8" spans="1:17" x14ac:dyDescent="0.25">
      <c r="A8" s="18" t="s">
        <v>6</v>
      </c>
      <c r="C8" s="29" t="s">
        <v>293</v>
      </c>
      <c r="D8" s="29">
        <v>2150.7833904861004</v>
      </c>
      <c r="E8" s="30">
        <f t="shared" si="0"/>
        <v>0.30423915389963146</v>
      </c>
      <c r="F8" s="29">
        <v>2172.3690092225997</v>
      </c>
      <c r="G8" s="30">
        <f t="shared" si="0"/>
        <v>0.30860671073216783</v>
      </c>
      <c r="P8" s="1"/>
      <c r="Q8" s="1"/>
    </row>
    <row r="9" spans="1:17" x14ac:dyDescent="0.25">
      <c r="A9" s="18" t="s">
        <v>8</v>
      </c>
      <c r="C9" s="316" t="s">
        <v>28</v>
      </c>
      <c r="D9" s="316">
        <v>7069.3839465371511</v>
      </c>
      <c r="E9" s="317">
        <f t="shared" si="0"/>
        <v>1</v>
      </c>
      <c r="F9" s="316">
        <v>7039.2798784856795</v>
      </c>
      <c r="G9" s="317">
        <f t="shared" si="0"/>
        <v>1</v>
      </c>
      <c r="P9" s="1"/>
      <c r="Q9" s="1"/>
    </row>
    <row r="10" spans="1:17" x14ac:dyDescent="0.25">
      <c r="A10" s="18" t="s">
        <v>10</v>
      </c>
    </row>
    <row r="11" spans="1:17" x14ac:dyDescent="0.25">
      <c r="A11" s="18" t="s">
        <v>12</v>
      </c>
    </row>
    <row r="12" spans="1:17" x14ac:dyDescent="0.25">
      <c r="A12" s="18" t="s">
        <v>13</v>
      </c>
    </row>
    <row r="13" spans="1:17" x14ac:dyDescent="0.25">
      <c r="A13" s="18" t="s">
        <v>1</v>
      </c>
    </row>
    <row r="14" spans="1:17" x14ac:dyDescent="0.25">
      <c r="A14" s="363" t="s">
        <v>136</v>
      </c>
    </row>
    <row r="15" spans="1:17" x14ac:dyDescent="0.25">
      <c r="A15" s="34" t="s">
        <v>137</v>
      </c>
    </row>
    <row r="16" spans="1:17" x14ac:dyDescent="0.25">
      <c r="A16" s="34" t="s">
        <v>138</v>
      </c>
    </row>
    <row r="17" spans="1:1" x14ac:dyDescent="0.25">
      <c r="A17" s="34" t="s">
        <v>139</v>
      </c>
    </row>
    <row r="18" spans="1:1" x14ac:dyDescent="0.25">
      <c r="A18" s="18" t="s">
        <v>3</v>
      </c>
    </row>
    <row r="19" spans="1:1" x14ac:dyDescent="0.25">
      <c r="A19" s="18" t="s">
        <v>5</v>
      </c>
    </row>
    <row r="20" spans="1:1" x14ac:dyDescent="0.25">
      <c r="A20" s="18" t="s">
        <v>7</v>
      </c>
    </row>
    <row r="21" spans="1:1" x14ac:dyDescent="0.25">
      <c r="A21" s="18" t="s">
        <v>9</v>
      </c>
    </row>
    <row r="22" spans="1:1" x14ac:dyDescent="0.25">
      <c r="A22" s="360" t="s">
        <v>11</v>
      </c>
    </row>
    <row r="23" spans="1:1" x14ac:dyDescent="0.25">
      <c r="A23" s="361"/>
    </row>
    <row r="24" spans="1:1" x14ac:dyDescent="0.25">
      <c r="A24" s="361"/>
    </row>
    <row r="25" spans="1:1" x14ac:dyDescent="0.25">
      <c r="A25" s="361"/>
    </row>
    <row r="26" spans="1:1" x14ac:dyDescent="0.25">
      <c r="A26" s="361"/>
    </row>
    <row r="27" spans="1:1" x14ac:dyDescent="0.25">
      <c r="A27" s="361"/>
    </row>
    <row r="28" spans="1:1" x14ac:dyDescent="0.25">
      <c r="A28" s="361"/>
    </row>
    <row r="29" spans="1:1" x14ac:dyDescent="0.25">
      <c r="A29" s="361"/>
    </row>
    <row r="30" spans="1:1" x14ac:dyDescent="0.25">
      <c r="A30" s="361"/>
    </row>
    <row r="31" spans="1:1" x14ac:dyDescent="0.25">
      <c r="A31" s="361"/>
    </row>
    <row r="32" spans="1:1" x14ac:dyDescent="0.25">
      <c r="A32" s="361"/>
    </row>
    <row r="33" spans="1:1" x14ac:dyDescent="0.25">
      <c r="A33" s="361"/>
    </row>
    <row r="34" spans="1:1" x14ac:dyDescent="0.25">
      <c r="A34" s="361"/>
    </row>
  </sheetData>
  <hyperlinks>
    <hyperlink ref="A20" location="'Regional utveckling'!A1" display="Regional utveckling" xr:uid="{00000000-0004-0000-3100-000000000000}"/>
    <hyperlink ref="A19" location="'Läkemedel'!A1" display="Läkemedel" xr:uid="{00000000-0004-0000-3100-000001000000}"/>
    <hyperlink ref="A18" location="'Övrig hälso- och sjukvård'!A1" display="Övrig hälso- och sjukvård" xr:uid="{00000000-0004-0000-3100-000002000000}"/>
    <hyperlink ref="A13" location="'Tandvård'!A1" display="Tandvård" xr:uid="{00000000-0004-0000-3100-000003000000}"/>
    <hyperlink ref="A12" location="'Specialiserad psykiatrisk vård'!A1" display="Specialiserad psykiatrisk vård" xr:uid="{00000000-0004-0000-3100-000004000000}"/>
    <hyperlink ref="A11" location="'Specialiserad somatisk vård'!A1" display="Specialiserad somatisk vård" xr:uid="{00000000-0004-0000-3100-000005000000}"/>
    <hyperlink ref="A10" location="'Vårdcentraler'!A1" display="Vårdcentraler" xr:uid="{00000000-0004-0000-3100-000006000000}"/>
    <hyperlink ref="A9" location="'Primärvård'!A1" display="Primärvård" xr:uid="{00000000-0004-0000-3100-000007000000}"/>
    <hyperlink ref="A8" location="'Vårdplatser'!A1" display="Vårdplatser" xr:uid="{00000000-0004-0000-3100-000008000000}"/>
    <hyperlink ref="A7" location="'Hälso- och sjukvård'!A1" display="Hälso- och sjukvård" xr:uid="{00000000-0004-0000-3100-000009000000}"/>
    <hyperlink ref="A6" location="'Kostnader och intäkter'!A1" display="Kostnader för" xr:uid="{00000000-0004-0000-3100-00000A000000}"/>
    <hyperlink ref="A5" location="'Regionernas ekonomi'!A1" display="Regionernas ekonomi" xr:uid="{00000000-0004-0000-3100-00000B000000}"/>
    <hyperlink ref="A21" location="'Trafik och infrastruktur'!A1" display="Trafik och infrastruktur, samt allmän regional utveckling" xr:uid="{00000000-0004-0000-3100-00000C000000}"/>
    <hyperlink ref="A22" location="'Utbildning och kultur'!A1" display="Utbildning och kultur" xr:uid="{00000000-0004-0000-3100-00000D000000}"/>
    <hyperlink ref="A4" location="Innehåll!A1" display="Innehåll" xr:uid="{00000000-0004-0000-3100-00000E000000}"/>
    <hyperlink ref="A14" location="'Tandvård 1'!A1" display="Tandvård 1" xr:uid="{02B88F22-1495-4DA5-8C52-365F620FCA03}"/>
    <hyperlink ref="A15" location="'Tandvård 2'!A1" display="Tandvård 2" xr:uid="{F868C059-F540-4BE0-BE8A-5E86063DCB93}"/>
    <hyperlink ref="A16" location="'Tandvård 3'!A1" display="Tandvård 3" xr:uid="{9F4556EA-9333-4209-A6D5-7284B0F9845C}"/>
    <hyperlink ref="A17" location="'Tandvård 4'!A1" display="Tandvård 4" xr:uid="{076B97FE-995F-474F-BD67-89A68C0B6A76}"/>
  </hyperlinks>
  <pageMargins left="0.7" right="0.7" top="0.75" bottom="0.75" header="0.3" footer="0.3"/>
  <ignoredErrors>
    <ignoredError sqref="E4" numberStoredAsText="1"/>
  </ignoredErrors>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codeName="Blad57">
    <tabColor theme="6"/>
  </sheetPr>
  <dimension ref="A1:J34"/>
  <sheetViews>
    <sheetView showGridLines="0" showRowColHeaders="0" workbookViewId="0"/>
  </sheetViews>
  <sheetFormatPr defaultRowHeight="15" x14ac:dyDescent="0.25"/>
  <cols>
    <col min="1" max="1" width="59.5703125" customWidth="1"/>
    <col min="3" max="3" width="59" bestFit="1" customWidth="1"/>
  </cols>
  <sheetData>
    <row r="1" spans="1:10" ht="35.25" x14ac:dyDescent="0.5">
      <c r="A1" s="3" t="s">
        <v>1</v>
      </c>
    </row>
    <row r="2" spans="1:10" x14ac:dyDescent="0.25">
      <c r="A2" s="239"/>
      <c r="C2" s="129" t="s">
        <v>354</v>
      </c>
    </row>
    <row r="3" spans="1:10" x14ac:dyDescent="0.25">
      <c r="A3" s="239"/>
      <c r="E3" s="129"/>
    </row>
    <row r="4" spans="1:10" x14ac:dyDescent="0.25">
      <c r="A4" s="17" t="s">
        <v>14</v>
      </c>
      <c r="C4" s="47" t="s">
        <v>357</v>
      </c>
      <c r="D4" s="47">
        <v>2019</v>
      </c>
      <c r="E4" s="47">
        <v>2020</v>
      </c>
    </row>
    <row r="5" spans="1:10" x14ac:dyDescent="0.25">
      <c r="A5" s="18" t="s">
        <v>0</v>
      </c>
      <c r="C5" s="85" t="s">
        <v>190</v>
      </c>
      <c r="D5" s="32">
        <v>3447.2181732969998</v>
      </c>
      <c r="E5" s="32">
        <v>3426.8405273861126</v>
      </c>
      <c r="J5" s="1"/>
    </row>
    <row r="6" spans="1:10" x14ac:dyDescent="0.25">
      <c r="A6" s="18" t="s">
        <v>2</v>
      </c>
      <c r="C6" s="2" t="s">
        <v>262</v>
      </c>
      <c r="D6" s="1">
        <v>1693.3057398778542</v>
      </c>
      <c r="E6" s="1">
        <v>1538.1761422760007</v>
      </c>
      <c r="J6" s="1"/>
    </row>
    <row r="7" spans="1:10" x14ac:dyDescent="0.25">
      <c r="A7" s="18" t="s">
        <v>4</v>
      </c>
      <c r="C7" s="85" t="s">
        <v>186</v>
      </c>
      <c r="D7" s="32">
        <v>3251.3962915184356</v>
      </c>
      <c r="E7" s="32">
        <v>2970.0055405097428</v>
      </c>
      <c r="J7" s="1"/>
    </row>
    <row r="8" spans="1:10" x14ac:dyDescent="0.25">
      <c r="A8" s="18" t="s">
        <v>6</v>
      </c>
      <c r="C8" s="123" t="s">
        <v>192</v>
      </c>
      <c r="D8" s="124">
        <v>32.261886979192369</v>
      </c>
      <c r="E8" s="124">
        <v>35.37976957759281</v>
      </c>
      <c r="J8" s="1"/>
    </row>
    <row r="9" spans="1:10" x14ac:dyDescent="0.25">
      <c r="A9" s="18" t="s">
        <v>8</v>
      </c>
      <c r="C9" s="85" t="s">
        <v>187</v>
      </c>
      <c r="D9" s="32">
        <v>16.208552196859198</v>
      </c>
      <c r="E9" s="32">
        <v>117.75885914019999</v>
      </c>
      <c r="J9" s="1"/>
    </row>
    <row r="10" spans="1:10" x14ac:dyDescent="0.25">
      <c r="A10" s="18" t="s">
        <v>10</v>
      </c>
      <c r="C10" s="2" t="s">
        <v>273</v>
      </c>
      <c r="D10" s="1">
        <v>1240.6624351465541</v>
      </c>
      <c r="E10" s="1">
        <v>1118.9764064620845</v>
      </c>
      <c r="J10" s="1"/>
    </row>
    <row r="11" spans="1:10" x14ac:dyDescent="0.25">
      <c r="A11" s="18" t="s">
        <v>12</v>
      </c>
      <c r="C11" s="85" t="s">
        <v>265</v>
      </c>
      <c r="D11" s="32">
        <v>142.507784531</v>
      </c>
      <c r="E11" s="32">
        <v>147.24923804100001</v>
      </c>
      <c r="J11" s="1"/>
    </row>
    <row r="12" spans="1:10" x14ac:dyDescent="0.25">
      <c r="A12" s="18" t="s">
        <v>13</v>
      </c>
      <c r="C12" s="88" t="s">
        <v>266</v>
      </c>
      <c r="D12" s="92">
        <v>9809.188636983381</v>
      </c>
      <c r="E12" s="92">
        <v>9336.2296956034588</v>
      </c>
      <c r="J12" s="1"/>
    </row>
    <row r="13" spans="1:10" x14ac:dyDescent="0.25">
      <c r="A13" s="18" t="s">
        <v>1</v>
      </c>
      <c r="C13" s="125" t="s">
        <v>274</v>
      </c>
      <c r="D13" s="126">
        <v>9776.9267500041879</v>
      </c>
      <c r="E13" s="126">
        <v>9300.8499260258668</v>
      </c>
      <c r="J13" s="1"/>
    </row>
    <row r="14" spans="1:10" x14ac:dyDescent="0.25">
      <c r="A14" s="34" t="s">
        <v>136</v>
      </c>
      <c r="C14" s="89" t="s">
        <v>251</v>
      </c>
      <c r="D14" s="114">
        <v>7029.3839465371511</v>
      </c>
      <c r="E14" s="114">
        <v>6995.2798784856795</v>
      </c>
      <c r="J14" s="1"/>
    </row>
    <row r="15" spans="1:10" x14ac:dyDescent="0.25">
      <c r="A15" s="363" t="s">
        <v>137</v>
      </c>
      <c r="C15" s="85" t="s">
        <v>269</v>
      </c>
      <c r="D15" s="32">
        <v>2472.6454434399998</v>
      </c>
      <c r="E15" s="32">
        <v>2207.6594147699998</v>
      </c>
      <c r="J15" s="1"/>
    </row>
    <row r="16" spans="1:10" x14ac:dyDescent="0.25">
      <c r="A16" s="34" t="s">
        <v>138</v>
      </c>
      <c r="C16" s="2" t="s">
        <v>214</v>
      </c>
      <c r="D16" s="1">
        <v>1150.8471918575999</v>
      </c>
      <c r="E16" s="1">
        <v>970.2513674751001</v>
      </c>
      <c r="J16" s="1"/>
    </row>
    <row r="17" spans="1:10" x14ac:dyDescent="0.25">
      <c r="A17" s="34" t="s">
        <v>139</v>
      </c>
      <c r="C17" s="127" t="s">
        <v>215</v>
      </c>
      <c r="D17" s="25">
        <v>43.763029290000006</v>
      </c>
      <c r="E17" s="25">
        <v>40.902339509999997</v>
      </c>
      <c r="J17" s="1"/>
    </row>
    <row r="18" spans="1:10" x14ac:dyDescent="0.25">
      <c r="A18" s="18" t="s">
        <v>3</v>
      </c>
      <c r="C18" s="2" t="s">
        <v>216</v>
      </c>
      <c r="D18" s="1">
        <v>41.319797856999998</v>
      </c>
      <c r="E18" s="1">
        <v>37.052741118900002</v>
      </c>
      <c r="J18" s="1"/>
    </row>
    <row r="19" spans="1:10" x14ac:dyDescent="0.25">
      <c r="A19" s="18" t="s">
        <v>5</v>
      </c>
      <c r="C19" s="85" t="s">
        <v>217</v>
      </c>
      <c r="D19" s="32">
        <v>14.090782359999997</v>
      </c>
      <c r="E19" s="32">
        <v>11.68294691</v>
      </c>
      <c r="J19" s="1"/>
    </row>
    <row r="20" spans="1:10" x14ac:dyDescent="0.25">
      <c r="A20" s="18" t="s">
        <v>7</v>
      </c>
      <c r="C20" s="2" t="s">
        <v>218</v>
      </c>
      <c r="D20" s="1">
        <v>330.87706629400003</v>
      </c>
      <c r="E20" s="1">
        <v>375.3043399369999</v>
      </c>
      <c r="J20" s="1"/>
    </row>
    <row r="21" spans="1:10" x14ac:dyDescent="0.25">
      <c r="A21" s="18" t="s">
        <v>9</v>
      </c>
      <c r="C21" s="85" t="s">
        <v>220</v>
      </c>
      <c r="D21" s="32">
        <v>38.553781233999999</v>
      </c>
      <c r="E21" s="32">
        <v>53.905835897830045</v>
      </c>
      <c r="J21" s="1"/>
    </row>
    <row r="22" spans="1:10" x14ac:dyDescent="0.25">
      <c r="A22" s="360" t="s">
        <v>11</v>
      </c>
      <c r="C22" s="88" t="s">
        <v>270</v>
      </c>
      <c r="D22" s="92">
        <v>4048.3340630425992</v>
      </c>
      <c r="E22" s="92">
        <v>3655.856646108829</v>
      </c>
      <c r="J22" s="1"/>
    </row>
    <row r="23" spans="1:10" x14ac:dyDescent="0.25">
      <c r="A23" s="361"/>
      <c r="C23" s="125" t="s">
        <v>276</v>
      </c>
      <c r="D23" s="126">
        <v>4004.5710337525993</v>
      </c>
      <c r="E23" s="126">
        <v>3614.9543065988291</v>
      </c>
      <c r="J23" s="1"/>
    </row>
    <row r="24" spans="1:10" x14ac:dyDescent="0.25">
      <c r="A24" s="361"/>
    </row>
    <row r="25" spans="1:10" x14ac:dyDescent="0.25">
      <c r="A25" s="361"/>
      <c r="C25" s="73" t="s">
        <v>398</v>
      </c>
    </row>
    <row r="26" spans="1:10" x14ac:dyDescent="0.25">
      <c r="A26" s="361"/>
    </row>
    <row r="27" spans="1:10" x14ac:dyDescent="0.25">
      <c r="A27" s="361"/>
    </row>
    <row r="28" spans="1:10" x14ac:dyDescent="0.25">
      <c r="A28" s="361"/>
    </row>
    <row r="29" spans="1:10" x14ac:dyDescent="0.25">
      <c r="A29" s="361"/>
    </row>
    <row r="30" spans="1:10" x14ac:dyDescent="0.25">
      <c r="A30" s="361"/>
    </row>
    <row r="31" spans="1:10" x14ac:dyDescent="0.25">
      <c r="A31" s="361"/>
    </row>
    <row r="32" spans="1:10" x14ac:dyDescent="0.25">
      <c r="A32" s="361"/>
    </row>
    <row r="33" spans="1:1" x14ac:dyDescent="0.25">
      <c r="A33" s="361"/>
    </row>
    <row r="34" spans="1:1" x14ac:dyDescent="0.25">
      <c r="A34" s="361"/>
    </row>
  </sheetData>
  <hyperlinks>
    <hyperlink ref="A20" location="'Regional utveckling'!A1" display="Regional utveckling" xr:uid="{00000000-0004-0000-3200-000000000000}"/>
    <hyperlink ref="A19" location="'Läkemedel'!A1" display="Läkemedel" xr:uid="{00000000-0004-0000-3200-000001000000}"/>
    <hyperlink ref="A18" location="'Övrig hälso- och sjukvård'!A1" display="Övrig hälso- och sjukvård" xr:uid="{00000000-0004-0000-3200-000002000000}"/>
    <hyperlink ref="A13" location="'Tandvård'!A1" display="Tandvård" xr:uid="{00000000-0004-0000-3200-000003000000}"/>
    <hyperlink ref="A12" location="'Specialiserad psykiatrisk vård'!A1" display="Specialiserad psykiatrisk vård" xr:uid="{00000000-0004-0000-3200-000004000000}"/>
    <hyperlink ref="A11" location="'Specialiserad somatisk vård'!A1" display="Specialiserad somatisk vård" xr:uid="{00000000-0004-0000-3200-000005000000}"/>
    <hyperlink ref="A10" location="'Vårdcentraler'!A1" display="Vårdcentraler" xr:uid="{00000000-0004-0000-3200-000006000000}"/>
    <hyperlink ref="A9" location="'Primärvård'!A1" display="Primärvård" xr:uid="{00000000-0004-0000-3200-000007000000}"/>
    <hyperlink ref="A8" location="'Vårdplatser'!A1" display="Vårdplatser" xr:uid="{00000000-0004-0000-3200-000008000000}"/>
    <hyperlink ref="A7" location="'Hälso- och sjukvård'!A1" display="Hälso- och sjukvård" xr:uid="{00000000-0004-0000-3200-000009000000}"/>
    <hyperlink ref="A6" location="'Kostnader och intäkter'!A1" display="Kostnader för" xr:uid="{00000000-0004-0000-3200-00000A000000}"/>
    <hyperlink ref="A5" location="'Regionernas ekonomi'!A1" display="Regionernas ekonomi" xr:uid="{00000000-0004-0000-3200-00000B000000}"/>
    <hyperlink ref="A21" location="'Trafik och infrastruktur'!A1" display="Trafik och infrastruktur, samt allmän regional utveckling" xr:uid="{00000000-0004-0000-3200-00000C000000}"/>
    <hyperlink ref="A22" location="'Utbildning och kultur'!A1" display="Utbildning och kultur" xr:uid="{00000000-0004-0000-3200-00000D000000}"/>
    <hyperlink ref="A4" location="Innehåll!A1" display="Innehåll" xr:uid="{00000000-0004-0000-3200-00000E000000}"/>
    <hyperlink ref="A14" location="'Tandvård 1'!A1" display="Tandvård 1" xr:uid="{6CD9D6FE-4495-47A1-87BA-D4043885B978}"/>
    <hyperlink ref="A15" location="'Tandvård 2'!A1" display="Tandvård 2" xr:uid="{B143625B-C40D-4341-AD29-40CA0A0D35AB}"/>
    <hyperlink ref="A16" location="'Tandvård 3'!A1" display="Tandvård 3" xr:uid="{01BBBF8D-43C1-4FC6-81DD-86902FC74C39}"/>
    <hyperlink ref="A17" location="'Tandvård 4'!A1" display="Tandvård 4" xr:uid="{4D4F9953-783A-4047-9462-F624184AF101}"/>
  </hyperlinks>
  <pageMargins left="0.7" right="0.7" top="0.75" bottom="0.75" header="0.3" footer="0.3"/>
  <pageSetup paperSize="9" orientation="portrait" r:id="rId1"/>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Blad58">
    <tabColor theme="6"/>
  </sheetPr>
  <dimension ref="A1:Q53"/>
  <sheetViews>
    <sheetView showGridLines="0" showRowColHeaders="0" workbookViewId="0"/>
  </sheetViews>
  <sheetFormatPr defaultRowHeight="15" x14ac:dyDescent="0.25"/>
  <cols>
    <col min="1" max="1" width="59.5703125" customWidth="1"/>
    <col min="3" max="3" width="19.42578125" bestFit="1" customWidth="1"/>
  </cols>
  <sheetData>
    <row r="1" spans="1:3" ht="35.25" x14ac:dyDescent="0.5">
      <c r="A1" s="3" t="s">
        <v>1</v>
      </c>
    </row>
    <row r="2" spans="1:3" x14ac:dyDescent="0.25">
      <c r="A2" s="239"/>
      <c r="C2" s="5" t="str">
        <f>UPPER(A16)</f>
        <v>NETTOKOSTNADER PER INVÅNARE FÖR TANDVÅRDEN</v>
      </c>
    </row>
    <row r="3" spans="1:3" x14ac:dyDescent="0.25">
      <c r="A3" s="239"/>
      <c r="C3" s="93" t="s">
        <v>314</v>
      </c>
    </row>
    <row r="4" spans="1:3" x14ac:dyDescent="0.25">
      <c r="A4" s="17" t="s">
        <v>14</v>
      </c>
    </row>
    <row r="5" spans="1:3" x14ac:dyDescent="0.25">
      <c r="A5" s="18" t="s">
        <v>0</v>
      </c>
    </row>
    <row r="6" spans="1:3" x14ac:dyDescent="0.25">
      <c r="A6" s="18" t="s">
        <v>2</v>
      </c>
    </row>
    <row r="7" spans="1:3" x14ac:dyDescent="0.25">
      <c r="A7" s="18" t="s">
        <v>4</v>
      </c>
    </row>
    <row r="8" spans="1:3" x14ac:dyDescent="0.25">
      <c r="A8" s="18" t="s">
        <v>6</v>
      </c>
    </row>
    <row r="9" spans="1:3" x14ac:dyDescent="0.25">
      <c r="A9" s="18" t="s">
        <v>8</v>
      </c>
    </row>
    <row r="10" spans="1:3" x14ac:dyDescent="0.25">
      <c r="A10" s="18" t="s">
        <v>10</v>
      </c>
    </row>
    <row r="11" spans="1:3" x14ac:dyDescent="0.25">
      <c r="A11" s="18" t="s">
        <v>12</v>
      </c>
    </row>
    <row r="12" spans="1:3" x14ac:dyDescent="0.25">
      <c r="A12" s="18" t="s">
        <v>13</v>
      </c>
    </row>
    <row r="13" spans="1:3" x14ac:dyDescent="0.25">
      <c r="A13" s="18" t="s">
        <v>1</v>
      </c>
    </row>
    <row r="14" spans="1:3" x14ac:dyDescent="0.25">
      <c r="A14" s="34" t="s">
        <v>136</v>
      </c>
    </row>
    <row r="15" spans="1:3" x14ac:dyDescent="0.25">
      <c r="A15" s="34" t="s">
        <v>137</v>
      </c>
    </row>
    <row r="16" spans="1:3" x14ac:dyDescent="0.25">
      <c r="A16" s="363" t="s">
        <v>138</v>
      </c>
    </row>
    <row r="17" spans="1:17" x14ac:dyDescent="0.25">
      <c r="A17" s="34" t="s">
        <v>139</v>
      </c>
    </row>
    <row r="18" spans="1:17" x14ac:dyDescent="0.25">
      <c r="A18" s="18" t="s">
        <v>3</v>
      </c>
    </row>
    <row r="19" spans="1:17" x14ac:dyDescent="0.25">
      <c r="A19" s="18" t="s">
        <v>5</v>
      </c>
    </row>
    <row r="20" spans="1:17" x14ac:dyDescent="0.25">
      <c r="A20" s="18" t="s">
        <v>7</v>
      </c>
    </row>
    <row r="21" spans="1:17" x14ac:dyDescent="0.25">
      <c r="A21" s="18" t="s">
        <v>9</v>
      </c>
    </row>
    <row r="22" spans="1:17" x14ac:dyDescent="0.25">
      <c r="A22" s="360" t="s">
        <v>11</v>
      </c>
    </row>
    <row r="23" spans="1:17" x14ac:dyDescent="0.25">
      <c r="A23" s="361"/>
    </row>
    <row r="24" spans="1:17" x14ac:dyDescent="0.25">
      <c r="A24" s="361"/>
      <c r="C24" s="119"/>
      <c r="D24" s="119"/>
      <c r="E24" s="119"/>
      <c r="F24" s="145"/>
    </row>
    <row r="25" spans="1:17" x14ac:dyDescent="0.25">
      <c r="A25" s="361"/>
      <c r="C25" s="47" t="s">
        <v>59</v>
      </c>
      <c r="D25" s="47" t="s">
        <v>66</v>
      </c>
      <c r="E25" s="47" t="s">
        <v>455</v>
      </c>
      <c r="F25" s="145" t="str">
        <f>CONCATENATE("Riket ",E25)</f>
        <v>Riket 2020</v>
      </c>
      <c r="I25" s="5"/>
      <c r="J25" s="5">
        <v>2019</v>
      </c>
      <c r="K25" s="5"/>
      <c r="L25" s="5"/>
      <c r="M25" s="5"/>
      <c r="N25" s="5">
        <v>2020</v>
      </c>
      <c r="O25" s="5"/>
      <c r="P25" s="5"/>
      <c r="Q25" s="5"/>
    </row>
    <row r="26" spans="1:17" x14ac:dyDescent="0.25">
      <c r="A26" s="361"/>
      <c r="C26" s="10" t="s">
        <v>49</v>
      </c>
      <c r="D26" s="207">
        <v>522.48955757081899</v>
      </c>
      <c r="E26" s="207">
        <v>453.05939022738397</v>
      </c>
      <c r="F26" s="145">
        <f t="shared" ref="F26:F47" si="0">$E$47</f>
        <v>679.86340693409329</v>
      </c>
      <c r="I26" s="5"/>
      <c r="J26" s="5"/>
      <c r="K26" s="5"/>
      <c r="L26" s="5"/>
      <c r="M26" s="5"/>
      <c r="N26" s="5"/>
      <c r="O26" s="5"/>
      <c r="P26" s="5"/>
      <c r="Q26" s="5"/>
    </row>
    <row r="27" spans="1:17" ht="15.75" thickBot="1" x14ac:dyDescent="0.3">
      <c r="A27" s="361"/>
      <c r="C27" t="s">
        <v>51</v>
      </c>
      <c r="D27" s="137">
        <v>570.73906800134478</v>
      </c>
      <c r="E27" s="137">
        <v>623.07862634335243</v>
      </c>
      <c r="F27" s="145">
        <f t="shared" si="0"/>
        <v>679.86340693409329</v>
      </c>
      <c r="I27" s="5" t="s">
        <v>516</v>
      </c>
      <c r="J27" s="5" t="s">
        <v>345</v>
      </c>
      <c r="K27" s="5" t="s">
        <v>517</v>
      </c>
      <c r="L27" s="5" t="s">
        <v>438</v>
      </c>
      <c r="M27" s="5" t="s">
        <v>293</v>
      </c>
      <c r="N27" s="5" t="s">
        <v>345</v>
      </c>
      <c r="O27" s="5" t="s">
        <v>517</v>
      </c>
      <c r="P27" s="5" t="s">
        <v>438</v>
      </c>
      <c r="Q27" s="5" t="s">
        <v>293</v>
      </c>
    </row>
    <row r="28" spans="1:17" x14ac:dyDescent="0.25">
      <c r="A28" s="361"/>
      <c r="C28" s="10" t="s">
        <v>50</v>
      </c>
      <c r="D28" s="207">
        <v>739.39638367950533</v>
      </c>
      <c r="E28" s="207">
        <v>761.52050260353167</v>
      </c>
      <c r="F28" s="145">
        <f t="shared" si="0"/>
        <v>679.86340693409329</v>
      </c>
      <c r="I28" s="246" t="s">
        <v>49</v>
      </c>
      <c r="J28" s="246">
        <v>244.83810185685721</v>
      </c>
      <c r="K28" s="246"/>
      <c r="L28" s="246">
        <v>155.23240478553319</v>
      </c>
      <c r="M28" s="246">
        <v>122.4190509284286</v>
      </c>
      <c r="N28" s="246">
        <v>237.87724865070507</v>
      </c>
      <c r="O28" s="246">
        <v>0</v>
      </c>
      <c r="P28" s="246">
        <v>85.702699426000947</v>
      </c>
      <c r="Q28" s="246">
        <v>129.59920401005022</v>
      </c>
    </row>
    <row r="29" spans="1:17" x14ac:dyDescent="0.25">
      <c r="A29" s="361"/>
      <c r="C29" t="s">
        <v>58</v>
      </c>
      <c r="D29" s="137">
        <v>704.84108314804666</v>
      </c>
      <c r="E29" s="137">
        <v>786.88580737138182</v>
      </c>
      <c r="F29" s="145">
        <f t="shared" si="0"/>
        <v>679.86340693409329</v>
      </c>
      <c r="I29" s="242" t="s">
        <v>51</v>
      </c>
      <c r="J29" s="242">
        <v>151.15463901405477</v>
      </c>
      <c r="K29" s="242">
        <v>130.30572328797825</v>
      </c>
      <c r="L29" s="242">
        <v>117.27515095918042</v>
      </c>
      <c r="M29" s="242">
        <v>172.00355474013131</v>
      </c>
      <c r="N29" s="242">
        <v>399.07928546784967</v>
      </c>
      <c r="O29" s="242">
        <v>18.022935472741601</v>
      </c>
      <c r="P29" s="242">
        <v>131.30995844426022</v>
      </c>
      <c r="Q29" s="242">
        <v>74.666446958500899</v>
      </c>
    </row>
    <row r="30" spans="1:17" x14ac:dyDescent="0.25">
      <c r="A30" s="361"/>
      <c r="C30" s="10" t="s">
        <v>44</v>
      </c>
      <c r="D30" s="207">
        <v>752.90159948624728</v>
      </c>
      <c r="E30" s="207">
        <v>780.73133827073229</v>
      </c>
      <c r="F30" s="145">
        <f t="shared" si="0"/>
        <v>679.86340693409329</v>
      </c>
      <c r="I30" s="29" t="s">
        <v>50</v>
      </c>
      <c r="J30" s="29">
        <v>252.06694898164952</v>
      </c>
      <c r="K30" s="29">
        <v>33.608926530886599</v>
      </c>
      <c r="L30" s="29">
        <v>124.35302816428043</v>
      </c>
      <c r="M30" s="29">
        <v>329.36748000268869</v>
      </c>
      <c r="N30" s="29">
        <v>270.5401785565179</v>
      </c>
      <c r="O30" s="29">
        <v>33.400022044014548</v>
      </c>
      <c r="P30" s="29">
        <v>90.180059518839286</v>
      </c>
      <c r="Q30" s="29">
        <v>367.40024248416</v>
      </c>
    </row>
    <row r="31" spans="1:17" x14ac:dyDescent="0.25">
      <c r="A31" s="361"/>
      <c r="C31" t="s">
        <v>46</v>
      </c>
      <c r="D31" s="137">
        <v>972.8543845455132</v>
      </c>
      <c r="E31" s="137">
        <v>978.92348081458306</v>
      </c>
      <c r="F31" s="145">
        <f t="shared" si="0"/>
        <v>679.86340693409329</v>
      </c>
      <c r="I31" s="242" t="s">
        <v>58</v>
      </c>
      <c r="J31" s="242">
        <v>322.11237499865734</v>
      </c>
      <c r="K31" s="242">
        <v>15.929408479145856</v>
      </c>
      <c r="L31" s="242">
        <v>137.16207478060988</v>
      </c>
      <c r="M31" s="242">
        <v>229.63722488963361</v>
      </c>
      <c r="N31" s="242">
        <v>359.60681396872155</v>
      </c>
      <c r="O31" s="242">
        <v>17.783619246593233</v>
      </c>
      <c r="P31" s="242">
        <v>153.12797811447089</v>
      </c>
      <c r="Q31" s="242">
        <v>256.36739604159624</v>
      </c>
    </row>
    <row r="32" spans="1:17" x14ac:dyDescent="0.25">
      <c r="A32" s="361"/>
      <c r="C32" s="10" t="s">
        <v>45</v>
      </c>
      <c r="D32" s="207">
        <v>741.50729692070763</v>
      </c>
      <c r="E32" s="207">
        <v>812.97508231372706</v>
      </c>
      <c r="F32" s="145">
        <f t="shared" si="0"/>
        <v>679.86340693409329</v>
      </c>
      <c r="I32" s="29" t="s">
        <v>44</v>
      </c>
      <c r="J32" s="29">
        <v>387.59343977843724</v>
      </c>
      <c r="K32" s="29">
        <v>-26.589012094092666</v>
      </c>
      <c r="L32" s="29">
        <v>82.024393521434334</v>
      </c>
      <c r="M32" s="29">
        <v>309.87277828046831</v>
      </c>
      <c r="N32" s="29">
        <v>407.65086151064349</v>
      </c>
      <c r="O32" s="29">
        <v>-7.754894188652365</v>
      </c>
      <c r="P32" s="29">
        <v>66.517978356757339</v>
      </c>
      <c r="Q32" s="29">
        <v>314.31739259198378</v>
      </c>
    </row>
    <row r="33" spans="1:17" x14ac:dyDescent="0.25">
      <c r="A33" s="361"/>
      <c r="C33" t="s">
        <v>40</v>
      </c>
      <c r="D33" s="137">
        <v>670.17391012967869</v>
      </c>
      <c r="E33" s="137">
        <v>731.82090346616997</v>
      </c>
      <c r="F33" s="145">
        <f t="shared" si="0"/>
        <v>679.86340693409329</v>
      </c>
      <c r="I33" s="242" t="s">
        <v>46</v>
      </c>
      <c r="J33" s="242">
        <v>446.7188500464091</v>
      </c>
      <c r="K33" s="242">
        <v>258.10422447125865</v>
      </c>
      <c r="L33" s="242">
        <v>163.79691168368333</v>
      </c>
      <c r="M33" s="242">
        <v>104.23439834416213</v>
      </c>
      <c r="N33" s="242">
        <v>454.85333451990721</v>
      </c>
      <c r="O33" s="242">
        <v>281.81130508298605</v>
      </c>
      <c r="P33" s="242">
        <v>143.37768153344902</v>
      </c>
      <c r="Q33" s="242">
        <v>98.881159678240707</v>
      </c>
    </row>
    <row r="34" spans="1:17" x14ac:dyDescent="0.25">
      <c r="A34" s="361"/>
      <c r="C34" s="10" t="s">
        <v>38</v>
      </c>
      <c r="D34" s="207">
        <v>1065.1667230555242</v>
      </c>
      <c r="E34" s="207">
        <v>1310.230352831707</v>
      </c>
      <c r="F34" s="145">
        <f t="shared" si="0"/>
        <v>679.86340693409329</v>
      </c>
      <c r="I34" s="29" t="s">
        <v>45</v>
      </c>
      <c r="J34" s="29">
        <v>293.34354603456563</v>
      </c>
      <c r="K34" s="29">
        <v>40.742159171467456</v>
      </c>
      <c r="L34" s="29">
        <v>105.92961384581537</v>
      </c>
      <c r="M34" s="29">
        <v>301.49197786885918</v>
      </c>
      <c r="N34" s="29">
        <v>276.41152798666718</v>
      </c>
      <c r="O34" s="29">
        <v>97.557009877647246</v>
      </c>
      <c r="P34" s="29">
        <v>89.427259054509975</v>
      </c>
      <c r="Q34" s="29">
        <v>349.57928539490263</v>
      </c>
    </row>
    <row r="35" spans="1:17" x14ac:dyDescent="0.25">
      <c r="C35" t="s">
        <v>48</v>
      </c>
      <c r="D35" s="137">
        <v>656.09424482546115</v>
      </c>
      <c r="E35" s="137">
        <v>714.56445159414284</v>
      </c>
      <c r="F35" s="145">
        <f t="shared" si="0"/>
        <v>679.86340693409329</v>
      </c>
      <c r="I35" s="242" t="s">
        <v>38</v>
      </c>
      <c r="J35" s="242">
        <v>443.93694472638879</v>
      </c>
      <c r="K35" s="242">
        <v>92.778466974925749</v>
      </c>
      <c r="L35" s="242">
        <v>112.89049283861509</v>
      </c>
      <c r="M35" s="242">
        <v>415.56081851559458</v>
      </c>
      <c r="N35" s="242">
        <v>549.42645357609899</v>
      </c>
      <c r="O35" s="242">
        <v>205.41909138919624</v>
      </c>
      <c r="P35" s="242">
        <v>89.596110803742079</v>
      </c>
      <c r="Q35" s="242">
        <v>465.78869706266977</v>
      </c>
    </row>
    <row r="36" spans="1:17" x14ac:dyDescent="0.25">
      <c r="C36" s="10" t="s">
        <v>42</v>
      </c>
      <c r="D36" s="207">
        <v>729.73959598619729</v>
      </c>
      <c r="E36" s="207">
        <v>719.89725275873946</v>
      </c>
      <c r="F36" s="145">
        <f t="shared" si="0"/>
        <v>679.86340693409329</v>
      </c>
      <c r="I36" s="29" t="s">
        <v>48</v>
      </c>
      <c r="J36" s="29">
        <v>351.87674738555711</v>
      </c>
      <c r="K36" s="29">
        <v>7.1015093394889196E-4</v>
      </c>
      <c r="L36" s="29">
        <v>115.97040153081628</v>
      </c>
      <c r="M36" s="29">
        <v>188.24638575815396</v>
      </c>
      <c r="N36" s="29">
        <v>398.1579300471592</v>
      </c>
      <c r="O36" s="29">
        <v>30.106285484576805</v>
      </c>
      <c r="P36" s="29">
        <v>104.20227594332833</v>
      </c>
      <c r="Q36" s="29">
        <v>182.09796011907846</v>
      </c>
    </row>
    <row r="37" spans="1:17" x14ac:dyDescent="0.25">
      <c r="C37" t="s">
        <v>56</v>
      </c>
      <c r="D37" s="137">
        <v>715.79356174035161</v>
      </c>
      <c r="E37" s="137">
        <v>629.90453005777647</v>
      </c>
      <c r="F37" s="145">
        <f t="shared" si="0"/>
        <v>679.86340693409329</v>
      </c>
      <c r="I37" s="242" t="s">
        <v>42</v>
      </c>
      <c r="J37" s="242">
        <v>387.40962036615468</v>
      </c>
      <c r="K37" s="242">
        <v>12.674598262682418</v>
      </c>
      <c r="L37" s="242">
        <v>118.3212650367832</v>
      </c>
      <c r="M37" s="242">
        <v>211.33411232057702</v>
      </c>
      <c r="N37" s="242">
        <v>360.44161681732334</v>
      </c>
      <c r="O37" s="242">
        <v>53.029479768254006</v>
      </c>
      <c r="P37" s="242">
        <v>89.431035522111486</v>
      </c>
      <c r="Q37" s="242">
        <v>216.99512065105063</v>
      </c>
    </row>
    <row r="38" spans="1:17" x14ac:dyDescent="0.25">
      <c r="C38" s="10" t="s">
        <v>52</v>
      </c>
      <c r="D38" s="207">
        <v>810.86631682565314</v>
      </c>
      <c r="E38" s="207">
        <v>756.49115364900933</v>
      </c>
      <c r="F38" s="145">
        <f t="shared" si="0"/>
        <v>679.86340693409329</v>
      </c>
      <c r="I38" s="29" t="s">
        <v>56</v>
      </c>
      <c r="J38" s="29">
        <v>314.67065777420339</v>
      </c>
      <c r="K38" s="29">
        <v>82.911151023738029</v>
      </c>
      <c r="L38" s="29">
        <v>86.71266791279352</v>
      </c>
      <c r="M38" s="29">
        <v>231.49908502961677</v>
      </c>
      <c r="N38" s="29">
        <v>291.55930720121677</v>
      </c>
      <c r="O38" s="29">
        <v>77.696361909846559</v>
      </c>
      <c r="P38" s="29">
        <v>80.286510216824652</v>
      </c>
      <c r="Q38" s="29">
        <v>214.64690831581089</v>
      </c>
    </row>
    <row r="39" spans="1:17" x14ac:dyDescent="0.25">
      <c r="C39" t="s">
        <v>57</v>
      </c>
      <c r="D39" s="137">
        <v>869.4083102311314</v>
      </c>
      <c r="E39" s="137">
        <v>850.66564586789161</v>
      </c>
      <c r="F39" s="145">
        <f t="shared" si="0"/>
        <v>679.86340693409329</v>
      </c>
      <c r="I39" s="242" t="s">
        <v>52</v>
      </c>
      <c r="J39" s="242">
        <v>290.35387764062688</v>
      </c>
      <c r="K39" s="242">
        <v>138.09513692663961</v>
      </c>
      <c r="L39" s="242">
        <v>113.30883029878122</v>
      </c>
      <c r="M39" s="242">
        <v>269.10847195960542</v>
      </c>
      <c r="N39" s="242">
        <v>120.19018329002951</v>
      </c>
      <c r="O39" s="242">
        <v>321.68549057037313</v>
      </c>
      <c r="P39" s="242">
        <v>63.630097035897982</v>
      </c>
      <c r="Q39" s="242">
        <v>250.98538275270872</v>
      </c>
    </row>
    <row r="40" spans="1:17" x14ac:dyDescent="0.25">
      <c r="C40" s="10" t="s">
        <v>55</v>
      </c>
      <c r="D40" s="207">
        <v>779.42322681215899</v>
      </c>
      <c r="E40" s="207">
        <v>804.64456720586281</v>
      </c>
      <c r="F40" s="145">
        <f t="shared" si="0"/>
        <v>679.86340693409329</v>
      </c>
      <c r="I40" s="29" t="s">
        <v>57</v>
      </c>
      <c r="J40" s="29">
        <v>538.04891652039828</v>
      </c>
      <c r="K40" s="29">
        <v>19.684716458063352</v>
      </c>
      <c r="L40" s="29">
        <v>78.73886583225341</v>
      </c>
      <c r="M40" s="29">
        <v>232.93581142041631</v>
      </c>
      <c r="N40" s="29">
        <v>467.86610522734043</v>
      </c>
      <c r="O40" s="29">
        <v>88.338355532434889</v>
      </c>
      <c r="P40" s="29">
        <v>55.620446075977526</v>
      </c>
      <c r="Q40" s="29">
        <v>238.8407390321388</v>
      </c>
    </row>
    <row r="41" spans="1:17" x14ac:dyDescent="0.25">
      <c r="C41" t="s">
        <v>39</v>
      </c>
      <c r="D41" s="137">
        <v>765.71539695658521</v>
      </c>
      <c r="E41" s="137">
        <v>938.2082620726095</v>
      </c>
      <c r="F41" s="145">
        <f t="shared" si="0"/>
        <v>679.86340693409329</v>
      </c>
      <c r="I41" s="242" t="s">
        <v>55</v>
      </c>
      <c r="J41" s="242">
        <v>348.02153383240585</v>
      </c>
      <c r="K41" s="242">
        <v>18.126121553771139</v>
      </c>
      <c r="L41" s="242">
        <v>130.5080751871522</v>
      </c>
      <c r="M41" s="242">
        <v>282.76749623882978</v>
      </c>
      <c r="N41" s="242">
        <v>378.86851819110126</v>
      </c>
      <c r="O41" s="242">
        <v>18.041358009100058</v>
      </c>
      <c r="P41" s="242">
        <v>82.990246841860284</v>
      </c>
      <c r="Q41" s="242">
        <v>324.74444416380106</v>
      </c>
    </row>
    <row r="42" spans="1:17" x14ac:dyDescent="0.25">
      <c r="C42" s="10" t="s">
        <v>41</v>
      </c>
      <c r="D42" s="207">
        <v>685.49874383225108</v>
      </c>
      <c r="E42" s="207">
        <v>633.03907451078601</v>
      </c>
      <c r="F42" s="145">
        <f t="shared" si="0"/>
        <v>679.86340693409329</v>
      </c>
      <c r="I42" s="29" t="s">
        <v>39</v>
      </c>
      <c r="J42" s="29">
        <v>390.67112089621691</v>
      </c>
      <c r="K42" s="29">
        <v>53.478535660459919</v>
      </c>
      <c r="L42" s="29">
        <v>118.76402075244995</v>
      </c>
      <c r="M42" s="29">
        <v>202.80171964745836</v>
      </c>
      <c r="N42" s="29">
        <v>502.64881324823762</v>
      </c>
      <c r="O42" s="29">
        <v>60.48471196763024</v>
      </c>
      <c r="P42" s="29">
        <v>145.9975806115213</v>
      </c>
      <c r="Q42" s="29">
        <v>229.07715624522035</v>
      </c>
    </row>
    <row r="43" spans="1:17" x14ac:dyDescent="0.25">
      <c r="C43" t="s">
        <v>54</v>
      </c>
      <c r="D43" s="137">
        <v>745.88236253143509</v>
      </c>
      <c r="E43" s="137">
        <v>748.30098873868349</v>
      </c>
      <c r="F43" s="145">
        <f t="shared" si="0"/>
        <v>679.86340693409329</v>
      </c>
      <c r="I43" s="242" t="s">
        <v>41</v>
      </c>
      <c r="J43" s="242">
        <v>271.41574628891163</v>
      </c>
      <c r="K43" s="242">
        <v>38.276579604846511</v>
      </c>
      <c r="L43" s="242">
        <v>114.82973881453952</v>
      </c>
      <c r="M43" s="242">
        <v>260.97667912395349</v>
      </c>
      <c r="N43" s="242">
        <v>250.43304046580545</v>
      </c>
      <c r="O43" s="242">
        <v>34.782366731361869</v>
      </c>
      <c r="P43" s="242">
        <v>104.34710019408561</v>
      </c>
      <c r="Q43" s="242">
        <v>243.47656711953306</v>
      </c>
    </row>
    <row r="44" spans="1:17" x14ac:dyDescent="0.25">
      <c r="C44" s="10" t="s">
        <v>43</v>
      </c>
      <c r="D44" s="207">
        <v>779.95077169406022</v>
      </c>
      <c r="E44" s="207">
        <v>775.31931564027309</v>
      </c>
      <c r="F44" s="145">
        <f t="shared" si="0"/>
        <v>679.86340693409329</v>
      </c>
      <c r="I44" s="29" t="s">
        <v>54</v>
      </c>
      <c r="J44" s="29">
        <v>395.35841074070606</v>
      </c>
      <c r="K44" s="29">
        <v>28.531019331803527</v>
      </c>
      <c r="L44" s="29">
        <v>85.593057995410575</v>
      </c>
      <c r="M44" s="29">
        <v>236.39987446351492</v>
      </c>
      <c r="N44" s="29">
        <v>412.9967205606942</v>
      </c>
      <c r="O44" s="29">
        <v>4.089076441194992</v>
      </c>
      <c r="P44" s="29">
        <v>61.336146617924868</v>
      </c>
      <c r="Q44" s="29">
        <v>269.87904511886944</v>
      </c>
    </row>
    <row r="45" spans="1:17" x14ac:dyDescent="0.25">
      <c r="C45" t="s">
        <v>53</v>
      </c>
      <c r="D45" s="137">
        <v>735.6625548326316</v>
      </c>
      <c r="E45" s="137">
        <v>799.80380098978014</v>
      </c>
      <c r="F45" s="145">
        <f t="shared" si="0"/>
        <v>679.86340693409329</v>
      </c>
      <c r="I45" s="242" t="s">
        <v>43</v>
      </c>
      <c r="J45" s="242">
        <v>501.96220685727394</v>
      </c>
      <c r="K45" s="242">
        <v>-73.512644145707512</v>
      </c>
      <c r="L45" s="242">
        <v>83.786437887011701</v>
      </c>
      <c r="M45" s="242">
        <v>267.71477109548204</v>
      </c>
      <c r="N45" s="242">
        <v>427.46099704166824</v>
      </c>
      <c r="O45" s="242">
        <v>14.672958223476041</v>
      </c>
      <c r="P45" s="242">
        <v>81.579369677099621</v>
      </c>
      <c r="Q45" s="242">
        <v>251.60599069802899</v>
      </c>
    </row>
    <row r="46" spans="1:17" x14ac:dyDescent="0.25">
      <c r="C46" s="10" t="s">
        <v>47</v>
      </c>
      <c r="D46" s="207">
        <v>887.66978683929574</v>
      </c>
      <c r="E46" s="207">
        <v>881.36082110779046</v>
      </c>
      <c r="F46" s="145">
        <f t="shared" si="0"/>
        <v>679.86340693409329</v>
      </c>
      <c r="I46" s="29" t="s">
        <v>53</v>
      </c>
      <c r="J46" s="29">
        <v>336.35587481967792</v>
      </c>
      <c r="K46" s="29">
        <v>32.038449082933433</v>
      </c>
      <c r="L46" s="29">
        <v>121.44139900491655</v>
      </c>
      <c r="M46" s="29">
        <v>245.82683192510376</v>
      </c>
      <c r="N46" s="29">
        <v>375.92608861167236</v>
      </c>
      <c r="O46" s="29">
        <v>68.81607074877742</v>
      </c>
      <c r="P46" s="29">
        <v>89.680517731119494</v>
      </c>
      <c r="Q46" s="29">
        <v>265.38112389821077</v>
      </c>
    </row>
    <row r="47" spans="1:17" x14ac:dyDescent="0.25">
      <c r="C47" s="89" t="s">
        <v>60</v>
      </c>
      <c r="D47" s="139">
        <v>686.24667450968764</v>
      </c>
      <c r="E47" s="139">
        <v>679.86340693409329</v>
      </c>
      <c r="F47" s="145">
        <f t="shared" si="0"/>
        <v>679.86340693409329</v>
      </c>
      <c r="I47" s="242" t="s">
        <v>47</v>
      </c>
      <c r="J47" s="242">
        <v>367.86315490637486</v>
      </c>
      <c r="K47" s="242">
        <v>127.95240170656514</v>
      </c>
      <c r="L47" s="242">
        <v>191.92860255984772</v>
      </c>
      <c r="M47" s="242">
        <v>199.92562766650806</v>
      </c>
      <c r="N47" s="242">
        <v>444.68659610438516</v>
      </c>
      <c r="O47" s="242">
        <v>224.34639082743757</v>
      </c>
      <c r="P47" s="242">
        <v>112.17319541371879</v>
      </c>
      <c r="Q47" s="242">
        <v>100.15463876224891</v>
      </c>
    </row>
    <row r="48" spans="1:17" x14ac:dyDescent="0.25">
      <c r="I48" s="29" t="s">
        <v>60</v>
      </c>
      <c r="J48" s="29">
        <v>318.90954589841766</v>
      </c>
      <c r="K48" s="29">
        <v>38.603041029588113</v>
      </c>
      <c r="L48" s="29">
        <v>121.0368432122898</v>
      </c>
      <c r="M48" s="29">
        <v>207.79067328226617</v>
      </c>
      <c r="N48" s="29">
        <v>331.30463687121767</v>
      </c>
      <c r="O48" s="29">
        <v>54.143878946380489</v>
      </c>
      <c r="P48" s="29">
        <v>93.651427982926151</v>
      </c>
      <c r="Q48" s="29">
        <v>206.25103452486641</v>
      </c>
    </row>
    <row r="49" spans="14:15" x14ac:dyDescent="0.25">
      <c r="N49" s="158"/>
      <c r="O49" s="158"/>
    </row>
    <row r="50" spans="14:15" x14ac:dyDescent="0.25">
      <c r="N50" s="158"/>
      <c r="O50" s="158"/>
    </row>
    <row r="51" spans="14:15" x14ac:dyDescent="0.25">
      <c r="N51" s="158"/>
      <c r="O51" s="158"/>
    </row>
    <row r="52" spans="14:15" x14ac:dyDescent="0.25">
      <c r="N52" s="158"/>
      <c r="O52" s="158"/>
    </row>
    <row r="53" spans="14:15" x14ac:dyDescent="0.25">
      <c r="N53" s="158"/>
      <c r="O53" s="158"/>
    </row>
  </sheetData>
  <hyperlinks>
    <hyperlink ref="A20" location="'Regional utveckling'!A1" display="Regional utveckling" xr:uid="{00000000-0004-0000-3300-000000000000}"/>
    <hyperlink ref="A19" location="'Läkemedel'!A1" display="Läkemedel" xr:uid="{00000000-0004-0000-3300-000001000000}"/>
    <hyperlink ref="A18" location="'Övrig hälso- och sjukvård'!A1" display="Övrig hälso- och sjukvård" xr:uid="{00000000-0004-0000-3300-000002000000}"/>
    <hyperlink ref="A13" location="'Tandvård'!A1" display="Tandvård" xr:uid="{00000000-0004-0000-3300-000003000000}"/>
    <hyperlink ref="A12" location="'Specialiserad psykiatrisk vård'!A1" display="Specialiserad psykiatrisk vård" xr:uid="{00000000-0004-0000-3300-000004000000}"/>
    <hyperlink ref="A11" location="'Specialiserad somatisk vård'!A1" display="Specialiserad somatisk vård" xr:uid="{00000000-0004-0000-3300-000005000000}"/>
    <hyperlink ref="A10" location="'Vårdcentraler'!A1" display="Vårdcentraler" xr:uid="{00000000-0004-0000-3300-000006000000}"/>
    <hyperlink ref="A9" location="'Primärvård'!A1" display="Primärvård" xr:uid="{00000000-0004-0000-3300-000007000000}"/>
    <hyperlink ref="A8" location="'Vårdplatser'!A1" display="Vårdplatser" xr:uid="{00000000-0004-0000-3300-000008000000}"/>
    <hyperlink ref="A7" location="'Hälso- och sjukvård'!A1" display="Hälso- och sjukvård" xr:uid="{00000000-0004-0000-3300-000009000000}"/>
    <hyperlink ref="A6" location="'Kostnader och intäkter'!A1" display="Kostnader för" xr:uid="{00000000-0004-0000-3300-00000A000000}"/>
    <hyperlink ref="A5" location="'Regionernas ekonomi'!A1" display="Regionernas ekonomi" xr:uid="{00000000-0004-0000-3300-00000B000000}"/>
    <hyperlink ref="A21" location="'Trafik och infrastruktur'!A1" display="Trafik och infrastruktur, samt allmän regional utveckling" xr:uid="{00000000-0004-0000-3300-00000C000000}"/>
    <hyperlink ref="A22" location="'Utbildning och kultur'!A1" display="Utbildning och kultur" xr:uid="{00000000-0004-0000-3300-00000D000000}"/>
    <hyperlink ref="A4" location="Innehåll!A1" display="Innehåll" xr:uid="{00000000-0004-0000-3300-00000E000000}"/>
    <hyperlink ref="A14" location="'Tandvård 1'!A1" display="Tandvård 1" xr:uid="{DFCA574C-32CB-4457-9701-52910D36762F}"/>
    <hyperlink ref="A15" location="'Tandvård 2'!A1" display="Tandvård 2" xr:uid="{FF9589CB-B576-406A-8C86-32AB3E8A1F88}"/>
    <hyperlink ref="A16" location="'Tandvård 3'!A1" display="Tandvård 3" xr:uid="{1020D7DB-0042-4241-94D8-CE5420A93947}"/>
    <hyperlink ref="A17" location="'Tandvård 4'!A1" display="Tandvård 4" xr:uid="{B7BBD807-707B-462E-8FF1-6C8D94E1AC54}"/>
  </hyperlinks>
  <pageMargins left="0.7" right="0.7" top="0.75" bottom="0.75" header="0.3" footer="0.3"/>
  <pageSetup paperSize="9" orientation="portrait" r:id="rId1"/>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codeName="Blad59">
    <tabColor theme="6"/>
  </sheetPr>
  <dimension ref="A1:K47"/>
  <sheetViews>
    <sheetView showGridLines="0" showRowColHeaders="0" workbookViewId="0"/>
  </sheetViews>
  <sheetFormatPr defaultRowHeight="15" x14ac:dyDescent="0.25"/>
  <cols>
    <col min="1" max="1" width="59.5703125" customWidth="1"/>
    <col min="3" max="3" width="55.5703125" bestFit="1" customWidth="1"/>
    <col min="4" max="4" width="14.5703125" bestFit="1" customWidth="1"/>
    <col min="5" max="5" width="16.42578125" customWidth="1"/>
    <col min="6" max="6" width="13.42578125" customWidth="1"/>
    <col min="7" max="8" width="13.5703125" customWidth="1"/>
  </cols>
  <sheetData>
    <row r="1" spans="1:7" ht="35.25" x14ac:dyDescent="0.5">
      <c r="A1" s="3" t="s">
        <v>1</v>
      </c>
    </row>
    <row r="2" spans="1:7" x14ac:dyDescent="0.25">
      <c r="A2" s="239"/>
      <c r="C2" s="160" t="s">
        <v>354</v>
      </c>
      <c r="D2" s="436" t="s">
        <v>490</v>
      </c>
      <c r="E2" s="434" t="s">
        <v>491</v>
      </c>
      <c r="F2" s="434" t="s">
        <v>339</v>
      </c>
      <c r="G2" s="434" t="s">
        <v>348</v>
      </c>
    </row>
    <row r="3" spans="1:7" x14ac:dyDescent="0.25">
      <c r="A3" s="239"/>
      <c r="C3" s="31"/>
      <c r="D3" s="437"/>
      <c r="E3" s="435"/>
      <c r="F3" s="435"/>
      <c r="G3" s="435"/>
    </row>
    <row r="4" spans="1:7" ht="15" customHeight="1" x14ac:dyDescent="0.25">
      <c r="A4" s="17" t="s">
        <v>14</v>
      </c>
      <c r="C4" s="40" t="s">
        <v>492</v>
      </c>
      <c r="D4" s="211">
        <v>3171862</v>
      </c>
      <c r="E4" s="212">
        <v>741.65410271521341</v>
      </c>
      <c r="F4" s="211">
        <v>7056.5028602739994</v>
      </c>
      <c r="G4" s="213">
        <v>679.86340693409329</v>
      </c>
    </row>
    <row r="5" spans="1:7" ht="15.75" thickBot="1" x14ac:dyDescent="0.3">
      <c r="A5" s="18" t="s">
        <v>0</v>
      </c>
      <c r="C5" s="230" t="s">
        <v>493</v>
      </c>
      <c r="D5" s="178">
        <v>3842915</v>
      </c>
      <c r="E5" s="179">
        <v>899.09213572809722</v>
      </c>
      <c r="F5" s="178">
        <v>7087.273606952831</v>
      </c>
      <c r="G5" s="180">
        <v>686.24667450968764</v>
      </c>
    </row>
    <row r="6" spans="1:7" x14ac:dyDescent="0.25">
      <c r="A6" s="18" t="s">
        <v>2</v>
      </c>
      <c r="C6" s="40" t="s">
        <v>404</v>
      </c>
      <c r="D6" s="212">
        <v>2975425</v>
      </c>
      <c r="E6" s="212">
        <v>715.48070892793191</v>
      </c>
      <c r="F6" s="212">
        <v>6148.6093035069998</v>
      </c>
      <c r="G6" s="212">
        <v>592.3918053689581</v>
      </c>
    </row>
    <row r="7" spans="1:7" x14ac:dyDescent="0.25">
      <c r="A7" s="18" t="s">
        <v>4</v>
      </c>
      <c r="C7" s="231" t="s">
        <v>493</v>
      </c>
      <c r="D7" s="168">
        <v>3561674</v>
      </c>
      <c r="E7" s="168">
        <v>861.41064581660908</v>
      </c>
      <c r="F7" s="168">
        <v>5844.4790414228319</v>
      </c>
      <c r="G7" s="168">
        <v>565.9093367699694</v>
      </c>
    </row>
    <row r="8" spans="1:7" x14ac:dyDescent="0.25">
      <c r="A8" s="18" t="s">
        <v>6</v>
      </c>
      <c r="C8" s="214" t="s">
        <v>346</v>
      </c>
      <c r="D8" s="200">
        <v>1488985</v>
      </c>
      <c r="E8" s="200">
        <v>198.3933309323368</v>
      </c>
      <c r="F8" s="200">
        <v>754.53175501099997</v>
      </c>
      <c r="G8" s="200">
        <v>72.695857956730208</v>
      </c>
    </row>
    <row r="9" spans="1:7" x14ac:dyDescent="0.25">
      <c r="A9" s="18" t="s">
        <v>8</v>
      </c>
      <c r="C9" s="170" t="s">
        <v>345</v>
      </c>
      <c r="D9" s="151">
        <v>1213600</v>
      </c>
      <c r="E9" s="151">
        <v>480.73399873953895</v>
      </c>
      <c r="F9" s="151">
        <v>3215.8435667369999</v>
      </c>
      <c r="G9" s="151">
        <v>309.83256249456252</v>
      </c>
    </row>
    <row r="10" spans="1:7" x14ac:dyDescent="0.25">
      <c r="A10" s="18" t="s">
        <v>10</v>
      </c>
      <c r="C10" s="215" t="s">
        <v>355</v>
      </c>
      <c r="D10" s="209">
        <v>2389861</v>
      </c>
      <c r="E10" s="209">
        <v>946.67718767441761</v>
      </c>
      <c r="F10" s="209"/>
      <c r="G10" s="209"/>
    </row>
    <row r="11" spans="1:7" ht="15.75" thickBot="1" x14ac:dyDescent="0.3">
      <c r="A11" s="18" t="s">
        <v>12</v>
      </c>
      <c r="C11" s="176" t="s">
        <v>347</v>
      </c>
      <c r="D11" s="177">
        <v>272840</v>
      </c>
      <c r="E11" s="177">
        <v>36.353379256056151</v>
      </c>
      <c r="F11" s="177">
        <v>2178.233981759</v>
      </c>
      <c r="G11" s="177">
        <v>209.86338491766543</v>
      </c>
    </row>
    <row r="12" spans="1:7" x14ac:dyDescent="0.25">
      <c r="A12" s="18" t="s">
        <v>13</v>
      </c>
      <c r="C12" s="40" t="s">
        <v>356</v>
      </c>
      <c r="D12" s="212">
        <v>196437</v>
      </c>
      <c r="E12" s="212">
        <v>26.173393787281565</v>
      </c>
      <c r="F12" s="212">
        <v>907.89355676700006</v>
      </c>
      <c r="G12" s="216">
        <v>87.471601565135202</v>
      </c>
    </row>
    <row r="13" spans="1:7" x14ac:dyDescent="0.25">
      <c r="A13" s="18" t="s">
        <v>1</v>
      </c>
      <c r="C13" s="231" t="s">
        <v>493</v>
      </c>
      <c r="D13" s="168">
        <v>281241</v>
      </c>
      <c r="E13" s="168">
        <v>37.6814899114882</v>
      </c>
      <c r="F13" s="168">
        <v>1242.79456553</v>
      </c>
      <c r="G13" s="169">
        <v>120.33733773971834</v>
      </c>
    </row>
    <row r="14" spans="1:7" x14ac:dyDescent="0.25">
      <c r="A14" s="34" t="s">
        <v>136</v>
      </c>
      <c r="C14" s="217" t="s">
        <v>350</v>
      </c>
      <c r="D14" s="218">
        <v>105152</v>
      </c>
      <c r="E14" s="219">
        <v>14.010520948295033</v>
      </c>
      <c r="F14" s="218"/>
      <c r="G14" s="218"/>
    </row>
    <row r="15" spans="1:7" x14ac:dyDescent="0.25">
      <c r="A15" s="34" t="s">
        <v>137</v>
      </c>
      <c r="C15" s="171" t="s">
        <v>351</v>
      </c>
      <c r="D15" s="161">
        <v>30478</v>
      </c>
      <c r="E15" s="166">
        <v>4.0609085653352857</v>
      </c>
      <c r="F15" s="161"/>
      <c r="G15" s="161"/>
    </row>
    <row r="16" spans="1:7" x14ac:dyDescent="0.25">
      <c r="A16" s="34" t="s">
        <v>138</v>
      </c>
      <c r="C16" s="217" t="s">
        <v>352</v>
      </c>
      <c r="D16" s="219">
        <v>18262</v>
      </c>
      <c r="E16" s="219">
        <v>2.4332407710529891</v>
      </c>
      <c r="F16" s="219"/>
      <c r="G16" s="219"/>
    </row>
    <row r="17" spans="1:11" x14ac:dyDescent="0.25">
      <c r="A17" s="363" t="s">
        <v>139</v>
      </c>
      <c r="C17" s="171" t="s">
        <v>353</v>
      </c>
      <c r="D17" s="167">
        <v>42545</v>
      </c>
      <c r="E17" s="175">
        <v>5.6687235025982599</v>
      </c>
      <c r="F17" s="167"/>
      <c r="G17" s="167"/>
    </row>
    <row r="18" spans="1:11" ht="15" customHeight="1" x14ac:dyDescent="0.25">
      <c r="A18" s="18" t="s">
        <v>3</v>
      </c>
    </row>
    <row r="19" spans="1:11" x14ac:dyDescent="0.25">
      <c r="A19" s="18" t="s">
        <v>5</v>
      </c>
      <c r="C19" s="73" t="s">
        <v>403</v>
      </c>
    </row>
    <row r="20" spans="1:11" x14ac:dyDescent="0.25">
      <c r="A20" s="18" t="s">
        <v>7</v>
      </c>
      <c r="C20" s="89" t="s">
        <v>428</v>
      </c>
      <c r="D20" s="89" t="s">
        <v>455</v>
      </c>
      <c r="E20" s="89" t="s">
        <v>66</v>
      </c>
    </row>
    <row r="21" spans="1:11" x14ac:dyDescent="0.25">
      <c r="A21" s="18" t="s">
        <v>9</v>
      </c>
      <c r="C21" s="220" t="s">
        <v>440</v>
      </c>
      <c r="D21" s="221">
        <v>2524473</v>
      </c>
      <c r="E21" s="221">
        <v>2509762</v>
      </c>
    </row>
    <row r="22" spans="1:11" x14ac:dyDescent="0.25">
      <c r="A22" s="360" t="s">
        <v>11</v>
      </c>
      <c r="C22" s="172" t="s">
        <v>349</v>
      </c>
      <c r="D22" s="173">
        <v>7505217</v>
      </c>
      <c r="E22" s="173">
        <v>7463638</v>
      </c>
    </row>
    <row r="23" spans="1:11" x14ac:dyDescent="0.25">
      <c r="A23" s="361"/>
      <c r="C23" s="47" t="s">
        <v>494</v>
      </c>
      <c r="D23" s="174">
        <f>D21+D22</f>
        <v>10029690</v>
      </c>
      <c r="E23" s="174">
        <f>E21+E22</f>
        <v>9973400</v>
      </c>
      <c r="F23" s="151"/>
      <c r="G23" s="151"/>
    </row>
    <row r="24" spans="1:11" x14ac:dyDescent="0.25">
      <c r="A24" s="361"/>
      <c r="H24" s="151"/>
    </row>
    <row r="25" spans="1:11" x14ac:dyDescent="0.25">
      <c r="A25" s="361" t="s">
        <v>402</v>
      </c>
    </row>
    <row r="26" spans="1:11" x14ac:dyDescent="0.25">
      <c r="A26" s="361"/>
      <c r="F26" s="151"/>
      <c r="G26" s="151"/>
      <c r="I26" s="54"/>
      <c r="J26" s="54"/>
      <c r="K26" s="54"/>
    </row>
    <row r="27" spans="1:11" x14ac:dyDescent="0.25">
      <c r="A27" s="361"/>
      <c r="F27" s="151"/>
      <c r="G27" s="151"/>
      <c r="H27" s="151"/>
      <c r="I27" s="59"/>
      <c r="J27" s="59"/>
      <c r="K27" s="54"/>
    </row>
    <row r="28" spans="1:11" x14ac:dyDescent="0.25">
      <c r="A28" s="361"/>
      <c r="H28" s="151"/>
      <c r="I28" s="59"/>
      <c r="J28" s="59"/>
      <c r="K28" s="54"/>
    </row>
    <row r="29" spans="1:11" x14ac:dyDescent="0.25">
      <c r="A29" s="361"/>
      <c r="I29" s="59"/>
      <c r="J29" s="59"/>
      <c r="K29" s="54"/>
    </row>
    <row r="30" spans="1:11" x14ac:dyDescent="0.25">
      <c r="A30" s="361"/>
      <c r="C30" s="54"/>
      <c r="D30" s="54"/>
      <c r="E30" s="54"/>
      <c r="F30" s="54"/>
      <c r="G30" s="54"/>
      <c r="I30" s="54"/>
      <c r="J30" s="54"/>
      <c r="K30" s="54"/>
    </row>
    <row r="31" spans="1:11" x14ac:dyDescent="0.25">
      <c r="A31" s="361"/>
      <c r="C31" s="54"/>
      <c r="D31" s="54"/>
      <c r="E31" s="54"/>
      <c r="F31" s="54"/>
      <c r="G31" s="54"/>
      <c r="H31" s="54"/>
      <c r="I31" s="54"/>
      <c r="J31" s="54"/>
      <c r="K31" s="54"/>
    </row>
    <row r="32" spans="1:11" x14ac:dyDescent="0.25">
      <c r="A32" s="361"/>
      <c r="C32" s="54"/>
      <c r="D32" s="54"/>
      <c r="E32" s="54"/>
      <c r="F32" s="54"/>
      <c r="G32" s="54"/>
      <c r="H32" s="54"/>
      <c r="I32" s="54"/>
      <c r="J32" s="54"/>
      <c r="K32" s="54"/>
    </row>
    <row r="33" spans="1:11" x14ac:dyDescent="0.25">
      <c r="A33" s="361"/>
      <c r="H33" s="54"/>
      <c r="I33" s="54"/>
      <c r="J33" s="54"/>
      <c r="K33" s="54"/>
    </row>
    <row r="34" spans="1:11" x14ac:dyDescent="0.25">
      <c r="A34" s="361"/>
    </row>
    <row r="38" spans="1:11" ht="15" customHeight="1" x14ac:dyDescent="0.25"/>
    <row r="41" spans="1:11" ht="15" customHeight="1" x14ac:dyDescent="0.25"/>
    <row r="42" spans="1:11" ht="15" customHeight="1" x14ac:dyDescent="0.25"/>
    <row r="43" spans="1:11" ht="15" customHeight="1" x14ac:dyDescent="0.25"/>
    <row r="44" spans="1:11" ht="15" customHeight="1" x14ac:dyDescent="0.25"/>
    <row r="45" spans="1:11" ht="15" customHeight="1" x14ac:dyDescent="0.25"/>
    <row r="47" spans="1:11" x14ac:dyDescent="0.25">
      <c r="B47" s="164"/>
    </row>
  </sheetData>
  <mergeCells count="4">
    <mergeCell ref="E2:E3"/>
    <mergeCell ref="F2:F3"/>
    <mergeCell ref="G2:G3"/>
    <mergeCell ref="D2:D3"/>
  </mergeCells>
  <hyperlinks>
    <hyperlink ref="A20" location="'Regional utveckling'!A1" display="Regional utveckling" xr:uid="{00000000-0004-0000-3400-000000000000}"/>
    <hyperlink ref="A19" location="'Läkemedel'!A1" display="Läkemedel" xr:uid="{00000000-0004-0000-3400-000001000000}"/>
    <hyperlink ref="A18" location="'Övrig hälso- och sjukvård'!A1" display="Övrig hälso- och sjukvård" xr:uid="{00000000-0004-0000-3400-000002000000}"/>
    <hyperlink ref="A13" location="'Tandvård'!A1" display="Tandvård" xr:uid="{00000000-0004-0000-3400-000003000000}"/>
    <hyperlink ref="A12" location="'Specialiserad psykiatrisk vård'!A1" display="Specialiserad psykiatrisk vård" xr:uid="{00000000-0004-0000-3400-000004000000}"/>
    <hyperlink ref="A11" location="'Specialiserad somatisk vård'!A1" display="Specialiserad somatisk vård" xr:uid="{00000000-0004-0000-3400-000005000000}"/>
    <hyperlink ref="A10" location="'Vårdcentraler'!A1" display="Vårdcentraler" xr:uid="{00000000-0004-0000-3400-000006000000}"/>
    <hyperlink ref="A9" location="'Primärvård'!A1" display="Primärvård" xr:uid="{00000000-0004-0000-3400-000007000000}"/>
    <hyperlink ref="A8" location="'Vårdplatser'!A1" display="Vårdplatser" xr:uid="{00000000-0004-0000-3400-000008000000}"/>
    <hyperlink ref="A7" location="'Hälso- och sjukvård'!A1" display="Hälso- och sjukvård" xr:uid="{00000000-0004-0000-3400-000009000000}"/>
    <hyperlink ref="A6" location="'Kostnader och intäkter'!A1" display="Kostnader för" xr:uid="{00000000-0004-0000-3400-00000A000000}"/>
    <hyperlink ref="A5" location="'Regionernas ekonomi'!A1" display="Regionernas ekonomi" xr:uid="{00000000-0004-0000-3400-00000B000000}"/>
    <hyperlink ref="A21" location="'Trafik och infrastruktur'!A1" display="Trafik och infrastruktur, samt allmän regional utveckling" xr:uid="{00000000-0004-0000-3400-00000C000000}"/>
    <hyperlink ref="A22" location="'Utbildning och kultur'!A1" display="Utbildning och kultur" xr:uid="{00000000-0004-0000-3400-00000D000000}"/>
    <hyperlink ref="A4" location="Innehåll!A1" display="Innehåll" xr:uid="{00000000-0004-0000-3400-00000E000000}"/>
    <hyperlink ref="A14" location="'Tandvård 1'!A1" display="Tandvård 1" xr:uid="{7886461D-4E6B-4CB9-A22D-E19C2051E8BF}"/>
    <hyperlink ref="A15" location="'Tandvård 2'!A1" display="Tandvård 2" xr:uid="{B3DDE8E2-CAFD-48A3-8650-C09748AE5B00}"/>
    <hyperlink ref="A16" location="'Tandvård 3'!A1" display="Tandvård 3" xr:uid="{9C32554F-FECD-4B76-8C2D-01A5B8758B31}"/>
    <hyperlink ref="A17" location="'Tandvård 4'!A1" display="Tandvård 4" xr:uid="{60E52E72-CE02-4F0F-A778-CE7B2B2EFDE6}"/>
  </hyperlinks>
  <pageMargins left="0.7" right="0.7" top="0.75" bottom="0.75" header="0.3" footer="0.3"/>
  <pageSetup paperSize="9" orientation="portrait"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codeName="Blad35">
    <tabColor theme="6"/>
  </sheetPr>
  <dimension ref="A1:L34"/>
  <sheetViews>
    <sheetView showGridLines="0" showRowColHeaders="0" workbookViewId="0"/>
  </sheetViews>
  <sheetFormatPr defaultRowHeight="15" x14ac:dyDescent="0.25"/>
  <cols>
    <col min="1" max="1" width="59.5703125" customWidth="1"/>
  </cols>
  <sheetData>
    <row r="1" spans="1:12" ht="35.25" x14ac:dyDescent="0.5">
      <c r="A1" s="3" t="s">
        <v>3</v>
      </c>
    </row>
    <row r="2" spans="1:12" x14ac:dyDescent="0.25">
      <c r="A2" s="239"/>
    </row>
    <row r="3" spans="1:12" x14ac:dyDescent="0.25">
      <c r="A3" s="239"/>
    </row>
    <row r="4" spans="1:12" x14ac:dyDescent="0.25">
      <c r="A4" s="17" t="s">
        <v>14</v>
      </c>
      <c r="C4" s="5" t="s">
        <v>395</v>
      </c>
    </row>
    <row r="5" spans="1:12" x14ac:dyDescent="0.25">
      <c r="A5" s="18" t="s">
        <v>0</v>
      </c>
      <c r="B5" s="7"/>
      <c r="C5" s="419" t="s">
        <v>414</v>
      </c>
      <c r="D5" s="419"/>
      <c r="E5" s="419"/>
      <c r="F5" s="419"/>
      <c r="G5" s="419"/>
      <c r="H5" s="419"/>
      <c r="I5" s="419"/>
      <c r="J5" s="419"/>
      <c r="K5" s="419"/>
      <c r="L5" s="419"/>
    </row>
    <row r="6" spans="1:12" x14ac:dyDescent="0.25">
      <c r="A6" s="18" t="s">
        <v>2</v>
      </c>
      <c r="B6" s="7"/>
      <c r="C6" s="420"/>
      <c r="D6" s="420"/>
      <c r="E6" s="420"/>
      <c r="F6" s="420"/>
      <c r="G6" s="420"/>
      <c r="H6" s="420"/>
      <c r="I6" s="420"/>
      <c r="J6" s="420"/>
      <c r="K6" s="420"/>
      <c r="L6" s="420"/>
    </row>
    <row r="7" spans="1:12" x14ac:dyDescent="0.25">
      <c r="A7" s="18" t="s">
        <v>4</v>
      </c>
      <c r="B7" s="7"/>
      <c r="C7" s="420"/>
      <c r="D7" s="420"/>
      <c r="E7" s="420"/>
      <c r="F7" s="420"/>
      <c r="G7" s="420"/>
      <c r="H7" s="420"/>
      <c r="I7" s="420"/>
      <c r="J7" s="420"/>
      <c r="K7" s="420"/>
      <c r="L7" s="420"/>
    </row>
    <row r="8" spans="1:12" x14ac:dyDescent="0.25">
      <c r="A8" s="18" t="s">
        <v>6</v>
      </c>
      <c r="C8" s="420"/>
      <c r="D8" s="420"/>
      <c r="E8" s="420"/>
      <c r="F8" s="420"/>
      <c r="G8" s="420"/>
      <c r="H8" s="420"/>
      <c r="I8" s="420"/>
      <c r="J8" s="420"/>
      <c r="K8" s="420"/>
      <c r="L8" s="420"/>
    </row>
    <row r="9" spans="1:12" x14ac:dyDescent="0.25">
      <c r="A9" s="18" t="s">
        <v>8</v>
      </c>
      <c r="C9" s="420"/>
      <c r="D9" s="420"/>
      <c r="E9" s="420"/>
      <c r="F9" s="420"/>
      <c r="G9" s="420"/>
      <c r="H9" s="420"/>
      <c r="I9" s="420"/>
      <c r="J9" s="420"/>
      <c r="K9" s="420"/>
      <c r="L9" s="420"/>
    </row>
    <row r="10" spans="1:12" x14ac:dyDescent="0.25">
      <c r="A10" s="18" t="s">
        <v>10</v>
      </c>
      <c r="C10" s="420"/>
      <c r="D10" s="420"/>
      <c r="E10" s="420"/>
      <c r="F10" s="420"/>
      <c r="G10" s="420"/>
      <c r="H10" s="420"/>
      <c r="I10" s="420"/>
      <c r="J10" s="420"/>
      <c r="K10" s="420"/>
      <c r="L10" s="420"/>
    </row>
    <row r="11" spans="1:12" x14ac:dyDescent="0.25">
      <c r="A11" s="18" t="s">
        <v>12</v>
      </c>
      <c r="C11" s="420"/>
      <c r="D11" s="420"/>
      <c r="E11" s="420"/>
      <c r="F11" s="420"/>
      <c r="G11" s="420"/>
      <c r="H11" s="420"/>
      <c r="I11" s="420"/>
      <c r="J11" s="420"/>
      <c r="K11" s="420"/>
      <c r="L11" s="420"/>
    </row>
    <row r="12" spans="1:12" x14ac:dyDescent="0.25">
      <c r="A12" s="18" t="s">
        <v>13</v>
      </c>
      <c r="C12" s="420"/>
      <c r="D12" s="420"/>
      <c r="E12" s="420"/>
      <c r="F12" s="420"/>
      <c r="G12" s="420"/>
      <c r="H12" s="420"/>
      <c r="I12" s="420"/>
      <c r="J12" s="420"/>
      <c r="K12" s="420"/>
      <c r="L12" s="420"/>
    </row>
    <row r="13" spans="1:12" x14ac:dyDescent="0.25">
      <c r="A13" s="18" t="s">
        <v>1</v>
      </c>
      <c r="C13" s="420"/>
      <c r="D13" s="420"/>
      <c r="E13" s="420"/>
      <c r="F13" s="420"/>
      <c r="G13" s="420"/>
      <c r="H13" s="420"/>
      <c r="I13" s="420"/>
      <c r="J13" s="420"/>
      <c r="K13" s="420"/>
      <c r="L13" s="420"/>
    </row>
    <row r="14" spans="1:12" x14ac:dyDescent="0.25">
      <c r="A14" s="53" t="s">
        <v>3</v>
      </c>
      <c r="C14" s="420"/>
      <c r="D14" s="420"/>
      <c r="E14" s="420"/>
      <c r="F14" s="420"/>
      <c r="G14" s="420"/>
      <c r="H14" s="420"/>
      <c r="I14" s="420"/>
      <c r="J14" s="420"/>
      <c r="K14" s="420"/>
      <c r="L14" s="420"/>
    </row>
    <row r="15" spans="1:12" x14ac:dyDescent="0.25">
      <c r="A15" s="34" t="s">
        <v>140</v>
      </c>
      <c r="C15" s="420"/>
      <c r="D15" s="420"/>
      <c r="E15" s="420"/>
      <c r="F15" s="420"/>
      <c r="G15" s="420"/>
      <c r="H15" s="420"/>
      <c r="I15" s="420"/>
      <c r="J15" s="420"/>
      <c r="K15" s="420"/>
      <c r="L15" s="420"/>
    </row>
    <row r="16" spans="1:12" x14ac:dyDescent="0.25">
      <c r="A16" s="34" t="s">
        <v>141</v>
      </c>
      <c r="C16" s="420"/>
      <c r="D16" s="420"/>
      <c r="E16" s="420"/>
      <c r="F16" s="420"/>
      <c r="G16" s="420"/>
      <c r="H16" s="420"/>
      <c r="I16" s="420"/>
      <c r="J16" s="420"/>
      <c r="K16" s="420"/>
      <c r="L16" s="420"/>
    </row>
    <row r="17" spans="1:12" x14ac:dyDescent="0.25">
      <c r="A17" s="34" t="s">
        <v>142</v>
      </c>
      <c r="C17" s="420"/>
      <c r="D17" s="420"/>
      <c r="E17" s="420"/>
      <c r="F17" s="420"/>
      <c r="G17" s="420"/>
      <c r="H17" s="420"/>
      <c r="I17" s="420"/>
      <c r="J17" s="420"/>
      <c r="K17" s="420"/>
      <c r="L17" s="420"/>
    </row>
    <row r="18" spans="1:12" x14ac:dyDescent="0.25">
      <c r="A18" s="18" t="s">
        <v>5</v>
      </c>
      <c r="C18" s="420"/>
      <c r="D18" s="420"/>
      <c r="E18" s="420"/>
      <c r="F18" s="420"/>
      <c r="G18" s="420"/>
      <c r="H18" s="420"/>
      <c r="I18" s="420"/>
      <c r="J18" s="420"/>
      <c r="K18" s="420"/>
      <c r="L18" s="420"/>
    </row>
    <row r="19" spans="1:12" x14ac:dyDescent="0.25">
      <c r="A19" s="18" t="s">
        <v>7</v>
      </c>
      <c r="C19" s="420"/>
      <c r="D19" s="420"/>
      <c r="E19" s="420"/>
      <c r="F19" s="420"/>
      <c r="G19" s="420"/>
      <c r="H19" s="420"/>
      <c r="I19" s="420"/>
      <c r="J19" s="420"/>
      <c r="K19" s="420"/>
      <c r="L19" s="420"/>
    </row>
    <row r="20" spans="1:12" x14ac:dyDescent="0.25">
      <c r="A20" s="18" t="s">
        <v>9</v>
      </c>
      <c r="C20" s="420"/>
      <c r="D20" s="420"/>
      <c r="E20" s="420"/>
      <c r="F20" s="420"/>
      <c r="G20" s="420"/>
      <c r="H20" s="420"/>
      <c r="I20" s="420"/>
      <c r="J20" s="420"/>
      <c r="K20" s="420"/>
      <c r="L20" s="420"/>
    </row>
    <row r="21" spans="1:12" x14ac:dyDescent="0.25">
      <c r="A21" s="360" t="s">
        <v>11</v>
      </c>
      <c r="C21" s="420"/>
      <c r="D21" s="420"/>
      <c r="E21" s="420"/>
      <c r="F21" s="420"/>
      <c r="G21" s="420"/>
      <c r="H21" s="420"/>
      <c r="I21" s="420"/>
      <c r="J21" s="420"/>
      <c r="K21" s="420"/>
      <c r="L21" s="420"/>
    </row>
    <row r="22" spans="1:12" x14ac:dyDescent="0.25">
      <c r="A22" s="361"/>
      <c r="C22" s="420"/>
      <c r="D22" s="420"/>
      <c r="E22" s="420"/>
      <c r="F22" s="420"/>
      <c r="G22" s="420"/>
      <c r="H22" s="420"/>
      <c r="I22" s="420"/>
      <c r="J22" s="420"/>
      <c r="K22" s="420"/>
      <c r="L22" s="420"/>
    </row>
    <row r="23" spans="1:12" x14ac:dyDescent="0.25">
      <c r="A23" s="361"/>
    </row>
    <row r="24" spans="1:12" x14ac:dyDescent="0.25">
      <c r="A24" s="361"/>
    </row>
    <row r="25" spans="1:12" x14ac:dyDescent="0.25">
      <c r="A25" s="361"/>
    </row>
    <row r="26" spans="1:12" x14ac:dyDescent="0.25">
      <c r="A26" s="361"/>
    </row>
    <row r="27" spans="1:12" x14ac:dyDescent="0.25">
      <c r="A27" s="361"/>
    </row>
    <row r="28" spans="1:12" x14ac:dyDescent="0.25">
      <c r="A28" s="361"/>
    </row>
    <row r="29" spans="1:12" x14ac:dyDescent="0.25">
      <c r="A29" s="361"/>
    </row>
    <row r="30" spans="1:12" x14ac:dyDescent="0.25">
      <c r="A30" s="361"/>
    </row>
    <row r="31" spans="1:12" x14ac:dyDescent="0.25">
      <c r="A31" s="361"/>
    </row>
    <row r="32" spans="1:12" x14ac:dyDescent="0.25">
      <c r="A32" s="361"/>
    </row>
    <row r="33" spans="1:1" x14ac:dyDescent="0.25">
      <c r="A33" s="361"/>
    </row>
    <row r="34" spans="1:1" x14ac:dyDescent="0.25">
      <c r="A34" s="361"/>
    </row>
  </sheetData>
  <mergeCells count="1">
    <mergeCell ref="C5:L22"/>
  </mergeCells>
  <hyperlinks>
    <hyperlink ref="A19" location="'Regional utveckling'!A1" display="Regional utveckling" xr:uid="{00000000-0004-0000-3500-000000000000}"/>
    <hyperlink ref="A18" location="'Läkemedel'!A1" display="Läkemedel" xr:uid="{00000000-0004-0000-3500-000001000000}"/>
    <hyperlink ref="A14" location="'Övrig hälso- och sjukvård'!A1" display="Övrig hälso- och sjukvård" xr:uid="{00000000-0004-0000-3500-000002000000}"/>
    <hyperlink ref="A13" location="'Tandvård'!A1" display="Tandvård" xr:uid="{00000000-0004-0000-3500-000003000000}"/>
    <hyperlink ref="A12" location="'Specialiserad psykiatrisk vård'!A1" display="Specialiserad psykiatrisk vård" xr:uid="{00000000-0004-0000-3500-000004000000}"/>
    <hyperlink ref="A11" location="'Specialiserad somatisk vård'!A1" display="Specialiserad somatisk vård" xr:uid="{00000000-0004-0000-3500-000005000000}"/>
    <hyperlink ref="A10" location="'Vårdcentraler'!A1" display="Vårdcentraler" xr:uid="{00000000-0004-0000-3500-000006000000}"/>
    <hyperlink ref="A9" location="'Primärvård'!A1" display="Primärvård" xr:uid="{00000000-0004-0000-3500-000007000000}"/>
    <hyperlink ref="A8" location="'Vårdplatser'!A1" display="Vårdplatser" xr:uid="{00000000-0004-0000-3500-000008000000}"/>
    <hyperlink ref="A7" location="'Hälso- och sjukvård'!A1" display="Hälso- och sjukvård" xr:uid="{00000000-0004-0000-3500-000009000000}"/>
    <hyperlink ref="A6" location="'Kostnader och intäkter'!A1" display="Kostnader för" xr:uid="{00000000-0004-0000-3500-00000A000000}"/>
    <hyperlink ref="A5" location="'Regionernas ekonomi'!A1" display="Regionernas ekonomi" xr:uid="{00000000-0004-0000-3500-00000B000000}"/>
    <hyperlink ref="A20" location="'Trafik och infrastruktur'!A1" display="Trafik och infrastruktur, samt allmän regional utveckling" xr:uid="{00000000-0004-0000-3500-00000C000000}"/>
    <hyperlink ref="A21" location="'Utbildning och kultur'!A1" display="Utbildning och kultur" xr:uid="{00000000-0004-0000-3500-00000D000000}"/>
    <hyperlink ref="A4" location="Innehåll!A1" display="Innehåll" xr:uid="{00000000-0004-0000-3500-00000E000000}"/>
    <hyperlink ref="A15" location="'Övrig hälso- och sjukvård 1'!A1" display="Övrig hälso- och sjukvård 1" xr:uid="{41A16380-CE34-41FB-AA97-56AD28EA3EF2}"/>
    <hyperlink ref="A16" location="'Övrig hälso- och sjukvård 2'!A1" display="Övrig hälso- och sjukvård 2" xr:uid="{E0A276DB-A8E2-4461-AB58-A76FE5A4D700}"/>
    <hyperlink ref="A17" location="'Övrig hälso- och sjukvård 3'!A1" display="Övrig hälso- och sjukvård 3" xr:uid="{6597A4DA-FBF0-4706-B835-056810C52EA7}"/>
  </hyperlinks>
  <pageMargins left="0.7" right="0.7" top="0.75" bottom="0.75" header="0.3" footer="0.3"/>
  <drawing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codeName="Blad60">
    <tabColor theme="6"/>
  </sheetPr>
  <dimension ref="A1:R34"/>
  <sheetViews>
    <sheetView showGridLines="0" showRowColHeaders="0" workbookViewId="0"/>
  </sheetViews>
  <sheetFormatPr defaultRowHeight="15" x14ac:dyDescent="0.25"/>
  <cols>
    <col min="1" max="1" width="59.5703125" customWidth="1"/>
    <col min="3" max="3" width="42.85546875" bestFit="1" customWidth="1"/>
    <col min="4" max="4" width="15.140625" bestFit="1" customWidth="1"/>
    <col min="6" max="6" width="15.140625" bestFit="1" customWidth="1"/>
  </cols>
  <sheetData>
    <row r="1" spans="1:18" ht="35.25" x14ac:dyDescent="0.5">
      <c r="A1" s="3" t="s">
        <v>3</v>
      </c>
    </row>
    <row r="2" spans="1:18" x14ac:dyDescent="0.25">
      <c r="A2" s="239"/>
      <c r="C2" s="5" t="s">
        <v>303</v>
      </c>
    </row>
    <row r="3" spans="1:18" x14ac:dyDescent="0.25">
      <c r="A3" s="239"/>
      <c r="C3" s="93" t="s">
        <v>304</v>
      </c>
    </row>
    <row r="4" spans="1:18" x14ac:dyDescent="0.25">
      <c r="A4" s="17" t="s">
        <v>14</v>
      </c>
      <c r="C4" s="61"/>
      <c r="D4" s="61">
        <v>2019</v>
      </c>
      <c r="E4" s="61"/>
      <c r="F4" s="61">
        <v>2020</v>
      </c>
      <c r="G4" s="61"/>
    </row>
    <row r="5" spans="1:18" ht="15.75" thickBot="1" x14ac:dyDescent="0.3">
      <c r="A5" s="18" t="s">
        <v>0</v>
      </c>
      <c r="C5" s="43" t="s">
        <v>280</v>
      </c>
      <c r="D5" s="287" t="s">
        <v>300</v>
      </c>
      <c r="E5" s="287" t="s">
        <v>301</v>
      </c>
      <c r="F5" s="287" t="s">
        <v>300</v>
      </c>
      <c r="G5" s="287" t="s">
        <v>301</v>
      </c>
    </row>
    <row r="6" spans="1:18" x14ac:dyDescent="0.25">
      <c r="A6" s="18" t="s">
        <v>2</v>
      </c>
      <c r="C6" s="246" t="s">
        <v>294</v>
      </c>
      <c r="D6" s="246">
        <v>6538.9808678900008</v>
      </c>
      <c r="E6" s="289">
        <f>D6/D$13</f>
        <v>0.27719153324753831</v>
      </c>
      <c r="F6" s="246">
        <v>7004.7458581504561</v>
      </c>
      <c r="G6" s="289">
        <f>F6/F$13</f>
        <v>0.34179895149920769</v>
      </c>
      <c r="Q6" s="1"/>
      <c r="R6" s="1"/>
    </row>
    <row r="7" spans="1:18" x14ac:dyDescent="0.25">
      <c r="A7" s="18" t="s">
        <v>4</v>
      </c>
      <c r="C7" s="45" t="s">
        <v>295</v>
      </c>
      <c r="D7" s="45">
        <v>881.013585014</v>
      </c>
      <c r="E7" s="314">
        <f t="shared" ref="E7:G13" si="0">D7/D$13</f>
        <v>3.7346722887834763E-2</v>
      </c>
      <c r="F7" s="45">
        <v>905.62080696680005</v>
      </c>
      <c r="G7" s="314">
        <f t="shared" si="0"/>
        <v>4.4190074635891231E-2</v>
      </c>
      <c r="Q7" s="1"/>
      <c r="R7" s="1"/>
    </row>
    <row r="8" spans="1:18" x14ac:dyDescent="0.25">
      <c r="A8" s="18" t="s">
        <v>6</v>
      </c>
      <c r="C8" s="29" t="s">
        <v>296</v>
      </c>
      <c r="D8" s="29">
        <v>3093.1029178262784</v>
      </c>
      <c r="E8" s="30">
        <f t="shared" si="0"/>
        <v>0.13111858829483938</v>
      </c>
      <c r="F8" s="29">
        <v>2612.9526767800003</v>
      </c>
      <c r="G8" s="30">
        <f t="shared" si="0"/>
        <v>0.12749991267724151</v>
      </c>
      <c r="Q8" s="1"/>
      <c r="R8" s="1"/>
    </row>
    <row r="9" spans="1:18" x14ac:dyDescent="0.25">
      <c r="A9" s="18" t="s">
        <v>8</v>
      </c>
      <c r="C9" s="45" t="s">
        <v>297</v>
      </c>
      <c r="D9" s="45">
        <v>6537.029221402001</v>
      </c>
      <c r="E9" s="314">
        <f t="shared" si="0"/>
        <v>0.27710880171898739</v>
      </c>
      <c r="F9" s="45">
        <v>6265.2747987379998</v>
      </c>
      <c r="G9" s="314">
        <f t="shared" si="0"/>
        <v>0.30571621018503209</v>
      </c>
      <c r="Q9" s="1"/>
      <c r="R9" s="1"/>
    </row>
    <row r="10" spans="1:18" x14ac:dyDescent="0.25">
      <c r="A10" s="18" t="s">
        <v>10</v>
      </c>
      <c r="C10" s="29" t="s">
        <v>298</v>
      </c>
      <c r="D10" s="29">
        <v>2387.0781232149998</v>
      </c>
      <c r="E10" s="30">
        <f t="shared" si="0"/>
        <v>0.10118975086849157</v>
      </c>
      <c r="F10" s="29">
        <v>2187.5969418230002</v>
      </c>
      <c r="G10" s="30">
        <f t="shared" si="0"/>
        <v>0.10674453522792096</v>
      </c>
      <c r="Q10" s="1"/>
      <c r="R10" s="1"/>
    </row>
    <row r="11" spans="1:18" x14ac:dyDescent="0.25">
      <c r="A11" s="18" t="s">
        <v>12</v>
      </c>
      <c r="C11" s="45" t="s">
        <v>299</v>
      </c>
      <c r="D11" s="45">
        <v>707.12915691441992</v>
      </c>
      <c r="E11" s="314">
        <f t="shared" si="0"/>
        <v>2.9975652042608859E-2</v>
      </c>
      <c r="F11" s="45">
        <v>551.46529628124006</v>
      </c>
      <c r="G11" s="314">
        <f t="shared" si="0"/>
        <v>2.6908936294641965E-2</v>
      </c>
      <c r="Q11" s="1"/>
      <c r="R11" s="1"/>
    </row>
    <row r="12" spans="1:18" x14ac:dyDescent="0.25">
      <c r="A12" s="18" t="s">
        <v>13</v>
      </c>
      <c r="C12" s="29" t="s">
        <v>244</v>
      </c>
      <c r="D12" s="29">
        <v>3445.783730827367</v>
      </c>
      <c r="E12" s="30">
        <f t="shared" si="0"/>
        <v>0.14606895093969988</v>
      </c>
      <c r="F12" s="29">
        <v>966.1041416659998</v>
      </c>
      <c r="G12" s="30">
        <f t="shared" si="0"/>
        <v>4.7141379480064506E-2</v>
      </c>
      <c r="Q12" s="1"/>
      <c r="R12" s="1"/>
    </row>
    <row r="13" spans="1:18" x14ac:dyDescent="0.25">
      <c r="A13" s="18" t="s">
        <v>1</v>
      </c>
      <c r="C13" s="316" t="s">
        <v>28</v>
      </c>
      <c r="D13" s="316">
        <v>23590.117603089064</v>
      </c>
      <c r="E13" s="317">
        <f t="shared" si="0"/>
        <v>1</v>
      </c>
      <c r="F13" s="316">
        <v>20493.760520405496</v>
      </c>
      <c r="G13" s="317">
        <f t="shared" si="0"/>
        <v>1</v>
      </c>
      <c r="Q13" s="1"/>
      <c r="R13" s="1"/>
    </row>
    <row r="14" spans="1:18" x14ac:dyDescent="0.25">
      <c r="A14" s="18" t="s">
        <v>3</v>
      </c>
    </row>
    <row r="15" spans="1:18" x14ac:dyDescent="0.25">
      <c r="A15" s="363" t="s">
        <v>140</v>
      </c>
      <c r="C15" s="427" t="s">
        <v>302</v>
      </c>
      <c r="D15" s="427"/>
      <c r="E15" s="427"/>
      <c r="F15" s="427"/>
      <c r="G15" s="427"/>
    </row>
    <row r="16" spans="1:18" x14ac:dyDescent="0.25">
      <c r="A16" s="34" t="s">
        <v>141</v>
      </c>
      <c r="C16" s="427"/>
      <c r="D16" s="427"/>
      <c r="E16" s="427"/>
      <c r="F16" s="427"/>
      <c r="G16" s="427"/>
    </row>
    <row r="17" spans="1:7" x14ac:dyDescent="0.25">
      <c r="A17" s="34" t="s">
        <v>142</v>
      </c>
      <c r="C17" s="427"/>
      <c r="D17" s="427"/>
      <c r="E17" s="427"/>
      <c r="F17" s="427"/>
      <c r="G17" s="427"/>
    </row>
    <row r="18" spans="1:7" x14ac:dyDescent="0.25">
      <c r="A18" s="18" t="s">
        <v>5</v>
      </c>
      <c r="C18" s="427"/>
      <c r="D18" s="427"/>
      <c r="E18" s="427"/>
      <c r="F18" s="427"/>
      <c r="G18" s="427"/>
    </row>
    <row r="19" spans="1:7" x14ac:dyDescent="0.25">
      <c r="A19" s="18" t="s">
        <v>7</v>
      </c>
      <c r="C19" s="438"/>
      <c r="D19" s="438"/>
      <c r="E19" s="438"/>
      <c r="F19" s="438"/>
      <c r="G19" s="438"/>
    </row>
    <row r="20" spans="1:7" x14ac:dyDescent="0.25">
      <c r="A20" s="18" t="s">
        <v>9</v>
      </c>
      <c r="C20" s="438"/>
      <c r="D20" s="438"/>
      <c r="E20" s="438"/>
      <c r="F20" s="438"/>
      <c r="G20" s="438"/>
    </row>
    <row r="21" spans="1:7" x14ac:dyDescent="0.25">
      <c r="A21" s="360" t="s">
        <v>11</v>
      </c>
      <c r="C21" s="438"/>
      <c r="D21" s="438"/>
      <c r="E21" s="438"/>
      <c r="F21" s="438"/>
      <c r="G21" s="438"/>
    </row>
    <row r="22" spans="1:7" x14ac:dyDescent="0.25">
      <c r="A22" s="361"/>
      <c r="C22" s="438"/>
      <c r="D22" s="438"/>
      <c r="E22" s="438"/>
      <c r="F22" s="438"/>
      <c r="G22" s="438"/>
    </row>
    <row r="23" spans="1:7" x14ac:dyDescent="0.25">
      <c r="A23" s="361"/>
      <c r="C23" s="438"/>
      <c r="D23" s="438"/>
      <c r="E23" s="438"/>
      <c r="F23" s="438"/>
      <c r="G23" s="438"/>
    </row>
    <row r="24" spans="1:7" x14ac:dyDescent="0.25">
      <c r="A24" s="361"/>
      <c r="C24" s="438"/>
      <c r="D24" s="438"/>
      <c r="E24" s="438"/>
      <c r="F24" s="438"/>
      <c r="G24" s="438"/>
    </row>
    <row r="25" spans="1:7" x14ac:dyDescent="0.25">
      <c r="A25" s="361"/>
      <c r="C25" s="438"/>
      <c r="D25" s="438"/>
      <c r="E25" s="438"/>
      <c r="F25" s="438"/>
      <c r="G25" s="438"/>
    </row>
    <row r="26" spans="1:7" x14ac:dyDescent="0.25">
      <c r="A26" s="361"/>
      <c r="C26" s="438"/>
      <c r="D26" s="438"/>
      <c r="E26" s="438"/>
      <c r="F26" s="438"/>
      <c r="G26" s="438"/>
    </row>
    <row r="27" spans="1:7" x14ac:dyDescent="0.25">
      <c r="A27" s="361"/>
    </row>
    <row r="28" spans="1:7" x14ac:dyDescent="0.25">
      <c r="A28" s="361"/>
    </row>
    <row r="29" spans="1:7" x14ac:dyDescent="0.25">
      <c r="A29" s="361"/>
    </row>
    <row r="30" spans="1:7" x14ac:dyDescent="0.25">
      <c r="A30" s="361"/>
    </row>
    <row r="31" spans="1:7" x14ac:dyDescent="0.25">
      <c r="A31" s="361"/>
    </row>
    <row r="32" spans="1:7" x14ac:dyDescent="0.25">
      <c r="A32" s="361"/>
    </row>
    <row r="33" spans="1:1" x14ac:dyDescent="0.25">
      <c r="A33" s="361"/>
    </row>
    <row r="34" spans="1:1" x14ac:dyDescent="0.25">
      <c r="A34" s="361"/>
    </row>
  </sheetData>
  <mergeCells count="1">
    <mergeCell ref="C15:G26"/>
  </mergeCells>
  <hyperlinks>
    <hyperlink ref="A19" location="'Regional utveckling'!A1" display="Regional utveckling" xr:uid="{00000000-0004-0000-3600-000000000000}"/>
    <hyperlink ref="A18" location="'Läkemedel'!A1" display="Läkemedel" xr:uid="{00000000-0004-0000-3600-000001000000}"/>
    <hyperlink ref="A14" location="'Övrig hälso- och sjukvård'!A1" display="Övrig hälso- och sjukvård" xr:uid="{00000000-0004-0000-3600-000002000000}"/>
    <hyperlink ref="A13" location="'Tandvård'!A1" display="Tandvård" xr:uid="{00000000-0004-0000-3600-000003000000}"/>
    <hyperlink ref="A12" location="'Specialiserad psykiatrisk vård'!A1" display="Specialiserad psykiatrisk vård" xr:uid="{00000000-0004-0000-3600-000004000000}"/>
    <hyperlink ref="A11" location="'Specialiserad somatisk vård'!A1" display="Specialiserad somatisk vård" xr:uid="{00000000-0004-0000-3600-000005000000}"/>
    <hyperlink ref="A10" location="'Vårdcentraler'!A1" display="Vårdcentraler" xr:uid="{00000000-0004-0000-3600-000006000000}"/>
    <hyperlink ref="A9" location="'Primärvård'!A1" display="Primärvård" xr:uid="{00000000-0004-0000-3600-000007000000}"/>
    <hyperlink ref="A8" location="'Vårdplatser'!A1" display="Vårdplatser" xr:uid="{00000000-0004-0000-3600-000008000000}"/>
    <hyperlink ref="A7" location="'Hälso- och sjukvård'!A1" display="Hälso- och sjukvård" xr:uid="{00000000-0004-0000-3600-000009000000}"/>
    <hyperlink ref="A6" location="'Kostnader och intäkter'!A1" display="Kostnader för" xr:uid="{00000000-0004-0000-3600-00000A000000}"/>
    <hyperlink ref="A5" location="'Regionernas ekonomi'!A1" display="Regionernas ekonomi" xr:uid="{00000000-0004-0000-3600-00000B000000}"/>
    <hyperlink ref="A20" location="'Trafik och infrastruktur'!A1" display="Trafik och infrastruktur, samt allmän regional utveckling" xr:uid="{00000000-0004-0000-3600-00000C000000}"/>
    <hyperlink ref="A21" location="'Utbildning och kultur'!A1" display="Utbildning och kultur" xr:uid="{00000000-0004-0000-3600-00000D000000}"/>
    <hyperlink ref="A4" location="Innehåll!A1" display="Innehåll" xr:uid="{00000000-0004-0000-3600-00000E000000}"/>
    <hyperlink ref="A15" location="'Övrig hälso- och sjukvård 1'!A1" display="Övrig hälso- och sjukvård 1" xr:uid="{975E2287-0857-4D94-BD9F-BEB73E280A2C}"/>
    <hyperlink ref="A16" location="'Övrig hälso- och sjukvård 2'!A1" display="Övrig hälso- och sjukvård 2" xr:uid="{C22F458C-8578-4D44-BB38-D87D70168700}"/>
    <hyperlink ref="A17" location="'Övrig hälso- och sjukvård 3'!A1" display="Övrig hälso- och sjukvård 3" xr:uid="{EBBE92C6-CB99-4D1D-A08C-B10098FC6043}"/>
  </hyperlinks>
  <pageMargins left="0.7" right="0.7" top="0.75" bottom="0.75" header="0.3" footer="0.3"/>
  <pageSetup paperSize="9" orientation="portrait"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codeName="Blad61">
    <tabColor theme="6"/>
  </sheetPr>
  <dimension ref="A1:J34"/>
  <sheetViews>
    <sheetView showGridLines="0" showRowColHeaders="0" workbookViewId="0"/>
  </sheetViews>
  <sheetFormatPr defaultRowHeight="15" x14ac:dyDescent="0.25"/>
  <cols>
    <col min="1" max="1" width="59.5703125" customWidth="1"/>
    <col min="3" max="3" width="59" bestFit="1" customWidth="1"/>
  </cols>
  <sheetData>
    <row r="1" spans="1:10" ht="35.25" x14ac:dyDescent="0.5">
      <c r="A1" s="3" t="s">
        <v>3</v>
      </c>
    </row>
    <row r="2" spans="1:10" x14ac:dyDescent="0.25">
      <c r="A2" s="239"/>
      <c r="C2" s="5" t="s">
        <v>395</v>
      </c>
    </row>
    <row r="3" spans="1:10" x14ac:dyDescent="0.25">
      <c r="A3" s="239"/>
      <c r="C3" s="129"/>
      <c r="E3" s="129"/>
    </row>
    <row r="4" spans="1:10" x14ac:dyDescent="0.25">
      <c r="A4" s="17" t="s">
        <v>14</v>
      </c>
      <c r="C4" s="47" t="s">
        <v>275</v>
      </c>
      <c r="D4" s="47">
        <v>2019</v>
      </c>
      <c r="E4" s="47">
        <v>2020</v>
      </c>
    </row>
    <row r="5" spans="1:10" x14ac:dyDescent="0.25">
      <c r="A5" s="18" t="s">
        <v>0</v>
      </c>
      <c r="C5" s="85" t="s">
        <v>190</v>
      </c>
      <c r="D5" s="32">
        <v>7162.693653323141</v>
      </c>
      <c r="E5" s="32">
        <v>7536.9224013563971</v>
      </c>
      <c r="J5" s="1"/>
    </row>
    <row r="6" spans="1:10" x14ac:dyDescent="0.25">
      <c r="A6" s="18" t="s">
        <v>2</v>
      </c>
      <c r="C6" s="2" t="s">
        <v>262</v>
      </c>
      <c r="D6" s="1">
        <v>3837.0684076045131</v>
      </c>
      <c r="E6" s="1">
        <v>3578.3163488999035</v>
      </c>
      <c r="J6" s="1"/>
    </row>
    <row r="7" spans="1:10" x14ac:dyDescent="0.25">
      <c r="A7" s="18" t="s">
        <v>4</v>
      </c>
      <c r="C7" s="85" t="s">
        <v>186</v>
      </c>
      <c r="D7" s="32">
        <v>2044.2302180825141</v>
      </c>
      <c r="E7" s="32">
        <v>2139.2663882094871</v>
      </c>
      <c r="J7" s="1"/>
    </row>
    <row r="8" spans="1:10" x14ac:dyDescent="0.25">
      <c r="A8" s="18" t="s">
        <v>6</v>
      </c>
      <c r="C8" s="123" t="s">
        <v>192</v>
      </c>
      <c r="D8" s="124">
        <v>124.87748613799998</v>
      </c>
      <c r="E8" s="124">
        <v>150.29364502999999</v>
      </c>
      <c r="J8" s="1"/>
    </row>
    <row r="9" spans="1:10" x14ac:dyDescent="0.25">
      <c r="A9" s="18" t="s">
        <v>8</v>
      </c>
      <c r="C9" s="85" t="s">
        <v>187</v>
      </c>
      <c r="D9" s="32">
        <v>1272.3283543339999</v>
      </c>
      <c r="E9" s="32">
        <v>1416.9936116267727</v>
      </c>
      <c r="J9" s="1"/>
    </row>
    <row r="10" spans="1:10" x14ac:dyDescent="0.25">
      <c r="A10" s="18" t="s">
        <v>10</v>
      </c>
      <c r="C10" s="2" t="s">
        <v>273</v>
      </c>
      <c r="D10" s="1">
        <v>12696.421190356285</v>
      </c>
      <c r="E10" s="1">
        <v>13859.268570160806</v>
      </c>
      <c r="J10" s="1"/>
    </row>
    <row r="11" spans="1:10" x14ac:dyDescent="0.25">
      <c r="A11" s="18" t="s">
        <v>12</v>
      </c>
      <c r="C11" s="85" t="s">
        <v>265</v>
      </c>
      <c r="D11" s="32">
        <v>1210.2694436494778</v>
      </c>
      <c r="E11" s="32">
        <v>1203.4928196723588</v>
      </c>
      <c r="J11" s="1"/>
    </row>
    <row r="12" spans="1:10" x14ac:dyDescent="0.25">
      <c r="A12" s="18" t="s">
        <v>13</v>
      </c>
      <c r="C12" s="88" t="s">
        <v>266</v>
      </c>
      <c r="D12" s="92">
        <v>28604.60875920028</v>
      </c>
      <c r="E12" s="92">
        <v>30729.658629770249</v>
      </c>
      <c r="J12" s="1"/>
    </row>
    <row r="13" spans="1:10" x14ac:dyDescent="0.25">
      <c r="A13" s="18" t="s">
        <v>1</v>
      </c>
      <c r="C13" s="125" t="s">
        <v>274</v>
      </c>
      <c r="D13" s="126">
        <v>28479.73127306228</v>
      </c>
      <c r="E13" s="126">
        <v>30579.364984740248</v>
      </c>
      <c r="J13" s="1"/>
    </row>
    <row r="14" spans="1:10" x14ac:dyDescent="0.25">
      <c r="A14" s="18" t="s">
        <v>3</v>
      </c>
      <c r="C14" s="89" t="s">
        <v>251</v>
      </c>
      <c r="D14" s="114">
        <v>23398.117603089067</v>
      </c>
      <c r="E14" s="114">
        <v>20315.7605204055</v>
      </c>
      <c r="J14" s="1"/>
    </row>
    <row r="15" spans="1:10" x14ac:dyDescent="0.25">
      <c r="A15" s="34" t="s">
        <v>140</v>
      </c>
      <c r="C15" s="85" t="s">
        <v>269</v>
      </c>
      <c r="D15" s="32">
        <v>365.17675262</v>
      </c>
      <c r="E15" s="32">
        <v>341.67026754</v>
      </c>
      <c r="J15" s="1"/>
    </row>
    <row r="16" spans="1:10" x14ac:dyDescent="0.25">
      <c r="A16" s="363" t="s">
        <v>141</v>
      </c>
      <c r="C16" s="2" t="s">
        <v>214</v>
      </c>
      <c r="D16" s="1">
        <v>531.75356684699989</v>
      </c>
      <c r="E16" s="1">
        <v>496.82691825600011</v>
      </c>
      <c r="J16" s="1"/>
    </row>
    <row r="17" spans="1:10" x14ac:dyDescent="0.25">
      <c r="A17" s="34" t="s">
        <v>142</v>
      </c>
      <c r="C17" s="127" t="s">
        <v>215</v>
      </c>
      <c r="D17" s="25">
        <v>226.13533924999993</v>
      </c>
      <c r="E17" s="25">
        <v>227.90160544300008</v>
      </c>
      <c r="J17" s="1"/>
    </row>
    <row r="18" spans="1:10" x14ac:dyDescent="0.25">
      <c r="A18" s="18" t="s">
        <v>5</v>
      </c>
      <c r="C18" s="2" t="s">
        <v>216</v>
      </c>
      <c r="D18" s="1">
        <v>1164.082627581</v>
      </c>
      <c r="E18" s="1">
        <v>1031.9060175909999</v>
      </c>
      <c r="J18" s="1"/>
    </row>
    <row r="19" spans="1:10" x14ac:dyDescent="0.25">
      <c r="A19" s="18" t="s">
        <v>7</v>
      </c>
      <c r="C19" s="85" t="s">
        <v>217</v>
      </c>
      <c r="D19" s="32">
        <v>723.95164178279992</v>
      </c>
      <c r="E19" s="32">
        <v>737.31408625469987</v>
      </c>
      <c r="J19" s="1"/>
    </row>
    <row r="20" spans="1:10" x14ac:dyDescent="0.25">
      <c r="A20" s="18" t="s">
        <v>9</v>
      </c>
      <c r="C20" s="2" t="s">
        <v>218</v>
      </c>
      <c r="D20" s="1">
        <v>4165.1189213499993</v>
      </c>
      <c r="E20" s="1">
        <v>6992.899054049999</v>
      </c>
      <c r="J20" s="1"/>
    </row>
    <row r="21" spans="1:10" x14ac:dyDescent="0.25">
      <c r="A21" s="360" t="s">
        <v>11</v>
      </c>
      <c r="C21" s="85" t="s">
        <v>220</v>
      </c>
      <c r="D21" s="32">
        <v>429.30129439097999</v>
      </c>
      <c r="E21" s="32">
        <v>301.03781684311008</v>
      </c>
      <c r="J21" s="1"/>
    </row>
    <row r="22" spans="1:10" x14ac:dyDescent="0.25">
      <c r="A22" s="361"/>
      <c r="C22" s="88" t="s">
        <v>270</v>
      </c>
      <c r="D22" s="92">
        <v>7379.3848045717805</v>
      </c>
      <c r="E22" s="92">
        <v>9901.6541605348102</v>
      </c>
      <c r="J22" s="1"/>
    </row>
    <row r="23" spans="1:10" x14ac:dyDescent="0.25">
      <c r="A23" s="361"/>
      <c r="C23" s="125" t="s">
        <v>276</v>
      </c>
      <c r="D23" s="126">
        <v>7153.2494653217809</v>
      </c>
      <c r="E23" s="126">
        <v>9673.7525550918108</v>
      </c>
      <c r="J23" s="1"/>
    </row>
    <row r="24" spans="1:10" x14ac:dyDescent="0.25">
      <c r="A24" s="361"/>
    </row>
    <row r="25" spans="1:10" x14ac:dyDescent="0.25">
      <c r="A25" s="361"/>
      <c r="C25" s="73" t="s">
        <v>405</v>
      </c>
    </row>
    <row r="26" spans="1:10" x14ac:dyDescent="0.25">
      <c r="A26" s="361"/>
    </row>
    <row r="27" spans="1:10" x14ac:dyDescent="0.25">
      <c r="A27" s="361"/>
    </row>
    <row r="28" spans="1:10" x14ac:dyDescent="0.25">
      <c r="A28" s="361"/>
    </row>
    <row r="29" spans="1:10" x14ac:dyDescent="0.25">
      <c r="A29" s="361"/>
    </row>
    <row r="30" spans="1:10" x14ac:dyDescent="0.25">
      <c r="A30" s="361"/>
    </row>
    <row r="31" spans="1:10" x14ac:dyDescent="0.25">
      <c r="A31" s="361"/>
    </row>
    <row r="32" spans="1:10" x14ac:dyDescent="0.25">
      <c r="A32" s="361"/>
    </row>
    <row r="33" spans="1:1" x14ac:dyDescent="0.25">
      <c r="A33" s="361"/>
    </row>
    <row r="34" spans="1:1" x14ac:dyDescent="0.25">
      <c r="A34" s="361"/>
    </row>
  </sheetData>
  <hyperlinks>
    <hyperlink ref="A19" location="'Regional utveckling'!A1" display="Regional utveckling" xr:uid="{00000000-0004-0000-3700-000000000000}"/>
    <hyperlink ref="A18" location="'Läkemedel'!A1" display="Läkemedel" xr:uid="{00000000-0004-0000-3700-000001000000}"/>
    <hyperlink ref="A14" location="'Övrig hälso- och sjukvård'!A1" display="Övrig hälso- och sjukvård" xr:uid="{00000000-0004-0000-3700-000002000000}"/>
    <hyperlink ref="A13" location="'Tandvård'!A1" display="Tandvård" xr:uid="{00000000-0004-0000-3700-000003000000}"/>
    <hyperlink ref="A12" location="'Specialiserad psykiatrisk vård'!A1" display="Specialiserad psykiatrisk vård" xr:uid="{00000000-0004-0000-3700-000004000000}"/>
    <hyperlink ref="A11" location="'Specialiserad somatisk vård'!A1" display="Specialiserad somatisk vård" xr:uid="{00000000-0004-0000-3700-000005000000}"/>
    <hyperlink ref="A10" location="'Vårdcentraler'!A1" display="Vårdcentraler" xr:uid="{00000000-0004-0000-3700-000006000000}"/>
    <hyperlink ref="A9" location="'Primärvård'!A1" display="Primärvård" xr:uid="{00000000-0004-0000-3700-000007000000}"/>
    <hyperlink ref="A8" location="'Vårdplatser'!A1" display="Vårdplatser" xr:uid="{00000000-0004-0000-3700-000008000000}"/>
    <hyperlink ref="A7" location="'Hälso- och sjukvård'!A1" display="Hälso- och sjukvård" xr:uid="{00000000-0004-0000-3700-000009000000}"/>
    <hyperlink ref="A6" location="'Kostnader och intäkter'!A1" display="Kostnader för" xr:uid="{00000000-0004-0000-3700-00000A000000}"/>
    <hyperlink ref="A5" location="'Regionernas ekonomi'!A1" display="Regionernas ekonomi" xr:uid="{00000000-0004-0000-3700-00000B000000}"/>
    <hyperlink ref="A20" location="'Trafik och infrastruktur'!A1" display="Trafik och infrastruktur, samt allmän regional utveckling" xr:uid="{00000000-0004-0000-3700-00000C000000}"/>
    <hyperlink ref="A21" location="'Utbildning och kultur'!A1" display="Utbildning och kultur" xr:uid="{00000000-0004-0000-3700-00000D000000}"/>
    <hyperlink ref="A4" location="Innehåll!A1" display="Innehåll" xr:uid="{00000000-0004-0000-3700-00000E000000}"/>
    <hyperlink ref="A15" location="'Övrig hälso- och sjukvård 1'!A1" display="Övrig hälso- och sjukvård 1" xr:uid="{D19B0D43-9989-4746-AADA-CA3D43CE7E51}"/>
    <hyperlink ref="A16" location="'Övrig hälso- och sjukvård 2'!A1" display="Övrig hälso- och sjukvård 2" xr:uid="{61781D68-EF97-440F-9EB9-A456634AD72A}"/>
    <hyperlink ref="A17" location="'Övrig hälso- och sjukvård 3'!A1" display="Övrig hälso- och sjukvård 3" xr:uid="{73897FE3-DF86-4A55-80B5-56FD4BB12BF5}"/>
  </hyperlinks>
  <pageMargins left="0.7" right="0.7" top="0.75" bottom="0.75" header="0.3" footer="0.3"/>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codeName="Blad62">
    <tabColor theme="6"/>
  </sheetPr>
  <dimension ref="A1:N53"/>
  <sheetViews>
    <sheetView showGridLines="0" showRowColHeaders="0" zoomScaleNormal="100" workbookViewId="0">
      <selection activeCell="K18" sqref="K18"/>
    </sheetView>
  </sheetViews>
  <sheetFormatPr defaultRowHeight="15" x14ac:dyDescent="0.25"/>
  <cols>
    <col min="1" max="1" width="59.5703125" customWidth="1"/>
    <col min="3" max="3" width="19.42578125" bestFit="1" customWidth="1"/>
  </cols>
  <sheetData>
    <row r="1" spans="1:3" ht="35.25" x14ac:dyDescent="0.5">
      <c r="A1" s="3" t="s">
        <v>3</v>
      </c>
    </row>
    <row r="2" spans="1:3" x14ac:dyDescent="0.25">
      <c r="A2" s="239"/>
      <c r="C2" s="5" t="s">
        <v>315</v>
      </c>
    </row>
    <row r="3" spans="1:3" x14ac:dyDescent="0.25">
      <c r="A3" s="239"/>
      <c r="C3" s="93" t="s">
        <v>314</v>
      </c>
    </row>
    <row r="4" spans="1:3" x14ac:dyDescent="0.25">
      <c r="A4" s="17" t="s">
        <v>14</v>
      </c>
    </row>
    <row r="5" spans="1:3" x14ac:dyDescent="0.25">
      <c r="A5" s="18" t="s">
        <v>0</v>
      </c>
    </row>
    <row r="6" spans="1:3" x14ac:dyDescent="0.25">
      <c r="A6" s="18" t="s">
        <v>2</v>
      </c>
    </row>
    <row r="7" spans="1:3" x14ac:dyDescent="0.25">
      <c r="A7" s="18" t="s">
        <v>4</v>
      </c>
    </row>
    <row r="8" spans="1:3" x14ac:dyDescent="0.25">
      <c r="A8" s="18" t="s">
        <v>6</v>
      </c>
    </row>
    <row r="9" spans="1:3" x14ac:dyDescent="0.25">
      <c r="A9" s="18" t="s">
        <v>8</v>
      </c>
    </row>
    <row r="10" spans="1:3" x14ac:dyDescent="0.25">
      <c r="A10" s="18" t="s">
        <v>10</v>
      </c>
    </row>
    <row r="11" spans="1:3" x14ac:dyDescent="0.25">
      <c r="A11" s="18" t="s">
        <v>12</v>
      </c>
    </row>
    <row r="12" spans="1:3" x14ac:dyDescent="0.25">
      <c r="A12" s="18" t="s">
        <v>13</v>
      </c>
    </row>
    <row r="13" spans="1:3" x14ac:dyDescent="0.25">
      <c r="A13" s="18" t="s">
        <v>1</v>
      </c>
    </row>
    <row r="14" spans="1:3" x14ac:dyDescent="0.25">
      <c r="A14" s="18" t="s">
        <v>3</v>
      </c>
    </row>
    <row r="15" spans="1:3" x14ac:dyDescent="0.25">
      <c r="A15" s="34" t="s">
        <v>140</v>
      </c>
    </row>
    <row r="16" spans="1:3" x14ac:dyDescent="0.25">
      <c r="A16" s="34" t="s">
        <v>141</v>
      </c>
    </row>
    <row r="17" spans="1:14" x14ac:dyDescent="0.25">
      <c r="A17" s="363" t="s">
        <v>142</v>
      </c>
    </row>
    <row r="18" spans="1:14" x14ac:dyDescent="0.25">
      <c r="A18" s="18" t="s">
        <v>5</v>
      </c>
    </row>
    <row r="19" spans="1:14" x14ac:dyDescent="0.25">
      <c r="A19" s="18" t="s">
        <v>7</v>
      </c>
    </row>
    <row r="20" spans="1:14" x14ac:dyDescent="0.25">
      <c r="A20" s="18" t="s">
        <v>9</v>
      </c>
    </row>
    <row r="21" spans="1:14" x14ac:dyDescent="0.25">
      <c r="A21" s="360" t="s">
        <v>11</v>
      </c>
    </row>
    <row r="22" spans="1:14" x14ac:dyDescent="0.25">
      <c r="A22" s="361"/>
    </row>
    <row r="23" spans="1:14" x14ac:dyDescent="0.25">
      <c r="A23" s="361"/>
    </row>
    <row r="24" spans="1:14" x14ac:dyDescent="0.25">
      <c r="A24" s="361"/>
      <c r="F24" s="147"/>
    </row>
    <row r="25" spans="1:14" x14ac:dyDescent="0.25">
      <c r="A25" s="361"/>
      <c r="C25" s="47" t="s">
        <v>59</v>
      </c>
      <c r="D25" s="47" t="s">
        <v>66</v>
      </c>
      <c r="E25" s="47" t="s">
        <v>455</v>
      </c>
      <c r="F25" s="145" t="str">
        <f>CONCATENATE("Riket ",E25)</f>
        <v>Riket 2020</v>
      </c>
    </row>
    <row r="26" spans="1:14" x14ac:dyDescent="0.25">
      <c r="A26" s="361"/>
      <c r="C26" s="10" t="s">
        <v>49</v>
      </c>
      <c r="D26" s="207">
        <v>2317.9689711877718</v>
      </c>
      <c r="E26" s="207">
        <v>2045.4635495257087</v>
      </c>
      <c r="F26" s="147">
        <f t="shared" ref="F26:F47" si="0">$E$47</f>
        <v>2070.3871515599126</v>
      </c>
    </row>
    <row r="27" spans="1:14" x14ac:dyDescent="0.25">
      <c r="A27" s="361"/>
      <c r="C27" t="s">
        <v>51</v>
      </c>
      <c r="D27" s="137">
        <v>2963.1521475686254</v>
      </c>
      <c r="E27" s="137">
        <v>1732.7765104507278</v>
      </c>
      <c r="F27" s="147">
        <f t="shared" si="0"/>
        <v>2070.3871515599126</v>
      </c>
    </row>
    <row r="28" spans="1:14" x14ac:dyDescent="0.25">
      <c r="A28" s="361"/>
      <c r="C28" s="10" t="s">
        <v>50</v>
      </c>
      <c r="D28" s="207">
        <v>1448.5447334812127</v>
      </c>
      <c r="E28" s="207">
        <v>1636.6010801567129</v>
      </c>
      <c r="F28" s="147">
        <f t="shared" si="0"/>
        <v>2070.3871515599126</v>
      </c>
    </row>
    <row r="29" spans="1:14" x14ac:dyDescent="0.25">
      <c r="A29" s="361"/>
      <c r="C29" t="s">
        <v>58</v>
      </c>
      <c r="D29" s="137">
        <v>2076.0695603604768</v>
      </c>
      <c r="E29" s="137">
        <v>2034.857585656245</v>
      </c>
      <c r="F29" s="147">
        <f t="shared" si="0"/>
        <v>2070.3871515599126</v>
      </c>
    </row>
    <row r="30" spans="1:14" x14ac:dyDescent="0.25">
      <c r="A30" s="361"/>
      <c r="C30" s="10" t="s">
        <v>44</v>
      </c>
      <c r="D30" s="207">
        <v>1804.8633925835879</v>
      </c>
      <c r="E30" s="207">
        <v>1898.4336083997703</v>
      </c>
      <c r="F30" s="147">
        <f t="shared" si="0"/>
        <v>2070.3871515599126</v>
      </c>
    </row>
    <row r="31" spans="1:14" x14ac:dyDescent="0.25">
      <c r="A31" s="361"/>
      <c r="C31" t="s">
        <v>46</v>
      </c>
      <c r="D31" s="137">
        <v>1697.5316301763546</v>
      </c>
      <c r="E31" s="137">
        <v>1661.2034825944438</v>
      </c>
      <c r="F31" s="147">
        <f t="shared" si="0"/>
        <v>2070.3871515599126</v>
      </c>
    </row>
    <row r="32" spans="1:14" x14ac:dyDescent="0.25">
      <c r="A32" s="361"/>
      <c r="C32" s="10" t="s">
        <v>45</v>
      </c>
      <c r="D32" s="207">
        <v>2236.7445385135629</v>
      </c>
      <c r="E32" s="207">
        <v>2154.3839681313771</v>
      </c>
      <c r="F32" s="147">
        <f t="shared" si="0"/>
        <v>2070.3871515599126</v>
      </c>
      <c r="M32" s="158"/>
      <c r="N32" s="158"/>
    </row>
    <row r="33" spans="1:14" x14ac:dyDescent="0.25">
      <c r="A33" s="361"/>
      <c r="C33" t="s">
        <v>40</v>
      </c>
      <c r="D33" s="137">
        <v>3216.8347686224574</v>
      </c>
      <c r="E33" s="137">
        <v>2960.5482003858692</v>
      </c>
      <c r="F33" s="147">
        <f t="shared" si="0"/>
        <v>2070.3871515599126</v>
      </c>
      <c r="M33" s="158"/>
      <c r="N33" s="158"/>
    </row>
    <row r="34" spans="1:14" x14ac:dyDescent="0.25">
      <c r="A34" s="361"/>
      <c r="C34" s="10" t="s">
        <v>38</v>
      </c>
      <c r="D34" s="207">
        <v>1915.9680713757627</v>
      </c>
      <c r="E34" s="207">
        <v>1942.0832914193741</v>
      </c>
      <c r="F34" s="147">
        <f t="shared" si="0"/>
        <v>2070.3871515599126</v>
      </c>
      <c r="M34" s="158"/>
      <c r="N34" s="158"/>
    </row>
    <row r="35" spans="1:14" x14ac:dyDescent="0.25">
      <c r="C35" t="s">
        <v>48</v>
      </c>
      <c r="D35" s="137">
        <v>1789.2781706938099</v>
      </c>
      <c r="E35" s="137">
        <v>1758.3188940740108</v>
      </c>
      <c r="F35" s="147">
        <f t="shared" si="0"/>
        <v>2070.3871515599126</v>
      </c>
      <c r="M35" s="158"/>
      <c r="N35" s="158"/>
    </row>
    <row r="36" spans="1:14" x14ac:dyDescent="0.25">
      <c r="C36" s="10" t="s">
        <v>42</v>
      </c>
      <c r="D36" s="207">
        <v>2072.2263971208454</v>
      </c>
      <c r="E36" s="207">
        <v>2165.2104284242223</v>
      </c>
      <c r="F36" s="147">
        <f t="shared" si="0"/>
        <v>2070.3871515599126</v>
      </c>
      <c r="M36" s="158"/>
      <c r="N36" s="158"/>
    </row>
    <row r="37" spans="1:14" x14ac:dyDescent="0.25">
      <c r="C37" t="s">
        <v>56</v>
      </c>
      <c r="D37" s="137">
        <v>2944.0597525611561</v>
      </c>
      <c r="E37" s="137">
        <v>2056.0574693201224</v>
      </c>
      <c r="F37" s="147">
        <f t="shared" si="0"/>
        <v>2070.3871515599126</v>
      </c>
      <c r="M37" s="158"/>
      <c r="N37" s="158"/>
    </row>
    <row r="38" spans="1:14" x14ac:dyDescent="0.25">
      <c r="C38" s="10" t="s">
        <v>52</v>
      </c>
      <c r="D38" s="207">
        <v>2588.3985921377839</v>
      </c>
      <c r="E38" s="207">
        <v>2622.9740000353499</v>
      </c>
      <c r="F38" s="147">
        <f t="shared" si="0"/>
        <v>2070.3871515599126</v>
      </c>
      <c r="M38" s="158"/>
      <c r="N38" s="158"/>
    </row>
    <row r="39" spans="1:14" x14ac:dyDescent="0.25">
      <c r="C39" t="s">
        <v>57</v>
      </c>
      <c r="D39" s="137">
        <v>2450.7471990288873</v>
      </c>
      <c r="E39" s="137">
        <v>2339.3305261367022</v>
      </c>
      <c r="F39" s="147">
        <f t="shared" si="0"/>
        <v>2070.3871515599126</v>
      </c>
      <c r="M39" s="158"/>
      <c r="N39" s="158"/>
    </row>
    <row r="40" spans="1:14" x14ac:dyDescent="0.25">
      <c r="C40" s="10" t="s">
        <v>55</v>
      </c>
      <c r="D40" s="207">
        <v>2120.7562217912237</v>
      </c>
      <c r="E40" s="207">
        <v>2388.6758004048479</v>
      </c>
      <c r="F40" s="147">
        <f t="shared" si="0"/>
        <v>2070.3871515599126</v>
      </c>
      <c r="M40" s="158"/>
      <c r="N40" s="158"/>
    </row>
    <row r="41" spans="1:14" x14ac:dyDescent="0.25">
      <c r="C41" t="s">
        <v>39</v>
      </c>
      <c r="D41" s="137">
        <v>2876.0339762333051</v>
      </c>
      <c r="E41" s="137">
        <v>2904.3090143077625</v>
      </c>
      <c r="F41" s="147">
        <f t="shared" si="0"/>
        <v>2070.3871515599126</v>
      </c>
      <c r="M41" s="158"/>
      <c r="N41" s="158"/>
    </row>
    <row r="42" spans="1:14" x14ac:dyDescent="0.25">
      <c r="C42" s="10" t="s">
        <v>41</v>
      </c>
      <c r="D42" s="207">
        <v>1854.6742663075627</v>
      </c>
      <c r="E42" s="207">
        <v>1954.7690103025368</v>
      </c>
      <c r="F42" s="147">
        <f t="shared" si="0"/>
        <v>2070.3871515599126</v>
      </c>
      <c r="M42" s="158"/>
      <c r="N42" s="158"/>
    </row>
    <row r="43" spans="1:14" x14ac:dyDescent="0.25">
      <c r="C43" t="s">
        <v>54</v>
      </c>
      <c r="D43" s="137">
        <v>2101.1057807921025</v>
      </c>
      <c r="E43" s="137">
        <v>2228.5466604512708</v>
      </c>
      <c r="F43" s="147">
        <f t="shared" si="0"/>
        <v>2070.3871515599126</v>
      </c>
      <c r="M43" s="158"/>
      <c r="N43" s="158"/>
    </row>
    <row r="44" spans="1:14" x14ac:dyDescent="0.25">
      <c r="C44" s="10" t="s">
        <v>43</v>
      </c>
      <c r="D44" s="207">
        <v>2411.5692082476876</v>
      </c>
      <c r="E44" s="207">
        <v>2346.5693217172807</v>
      </c>
      <c r="F44" s="147">
        <f t="shared" si="0"/>
        <v>2070.3871515599126</v>
      </c>
      <c r="M44" s="158"/>
      <c r="N44" s="158"/>
    </row>
    <row r="45" spans="1:14" x14ac:dyDescent="0.25">
      <c r="C45" s="54" t="s">
        <v>53</v>
      </c>
      <c r="D45" s="146">
        <v>2468.9036417699531</v>
      </c>
      <c r="E45" s="146">
        <v>2245.9610749948756</v>
      </c>
      <c r="F45" s="147">
        <f t="shared" si="0"/>
        <v>2070.3871515599126</v>
      </c>
      <c r="M45" s="158"/>
      <c r="N45" s="158"/>
    </row>
    <row r="46" spans="1:14" x14ac:dyDescent="0.25">
      <c r="C46" s="10" t="s">
        <v>47</v>
      </c>
      <c r="D46" s="207">
        <v>2870.9320132910557</v>
      </c>
      <c r="E46" s="207">
        <v>2868.428854150809</v>
      </c>
      <c r="F46" s="147">
        <f t="shared" si="0"/>
        <v>2070.3871515599126</v>
      </c>
      <c r="M46" s="158"/>
      <c r="N46" s="158"/>
    </row>
    <row r="47" spans="1:14" x14ac:dyDescent="0.25">
      <c r="C47" s="89" t="s">
        <v>60</v>
      </c>
      <c r="D47" s="139">
        <v>2321.1337220080522</v>
      </c>
      <c r="E47" s="139">
        <v>2070.3871515599126</v>
      </c>
      <c r="F47" s="147">
        <f t="shared" si="0"/>
        <v>2070.3871515599126</v>
      </c>
      <c r="M47" s="158"/>
      <c r="N47" s="158"/>
    </row>
    <row r="48" spans="1:14" x14ac:dyDescent="0.25">
      <c r="M48" s="158"/>
      <c r="N48" s="158"/>
    </row>
    <row r="49" spans="13:14" x14ac:dyDescent="0.25">
      <c r="M49" s="158"/>
      <c r="N49" s="158"/>
    </row>
    <row r="50" spans="13:14" x14ac:dyDescent="0.25">
      <c r="M50" s="158"/>
      <c r="N50" s="158"/>
    </row>
    <row r="51" spans="13:14" x14ac:dyDescent="0.25">
      <c r="M51" s="158"/>
      <c r="N51" s="158"/>
    </row>
    <row r="52" spans="13:14" x14ac:dyDescent="0.25">
      <c r="M52" s="158"/>
      <c r="N52" s="158"/>
    </row>
    <row r="53" spans="13:14" x14ac:dyDescent="0.25">
      <c r="M53" s="158"/>
      <c r="N53" s="158"/>
    </row>
  </sheetData>
  <hyperlinks>
    <hyperlink ref="A19" location="'Regional utveckling'!A1" display="Regional utveckling" xr:uid="{00000000-0004-0000-3800-000000000000}"/>
    <hyperlink ref="A18" location="'Läkemedel'!A1" display="Läkemedel" xr:uid="{00000000-0004-0000-3800-000001000000}"/>
    <hyperlink ref="A14" location="'Övrig hälso- och sjukvård'!A1" display="Övrig hälso- och sjukvård" xr:uid="{00000000-0004-0000-3800-000002000000}"/>
    <hyperlink ref="A13" location="'Tandvård'!A1" display="Tandvård" xr:uid="{00000000-0004-0000-3800-000003000000}"/>
    <hyperlink ref="A12" location="'Specialiserad psykiatrisk vård'!A1" display="Specialiserad psykiatrisk vård" xr:uid="{00000000-0004-0000-3800-000004000000}"/>
    <hyperlink ref="A11" location="'Specialiserad somatisk vård'!A1" display="Specialiserad somatisk vård" xr:uid="{00000000-0004-0000-3800-000005000000}"/>
    <hyperlink ref="A10" location="'Vårdcentraler'!A1" display="Vårdcentraler" xr:uid="{00000000-0004-0000-3800-000006000000}"/>
    <hyperlink ref="A9" location="'Primärvård'!A1" display="Primärvård" xr:uid="{00000000-0004-0000-3800-000007000000}"/>
    <hyperlink ref="A8" location="'Vårdplatser'!A1" display="Vårdplatser" xr:uid="{00000000-0004-0000-3800-000008000000}"/>
    <hyperlink ref="A7" location="'Hälso- och sjukvård'!A1" display="Hälso- och sjukvård" xr:uid="{00000000-0004-0000-3800-000009000000}"/>
    <hyperlink ref="A6" location="'Kostnader och intäkter'!A1" display="Kostnader för" xr:uid="{00000000-0004-0000-3800-00000A000000}"/>
    <hyperlink ref="A5" location="'Regionernas ekonomi'!A1" display="Regionernas ekonomi" xr:uid="{00000000-0004-0000-3800-00000B000000}"/>
    <hyperlink ref="A20" location="'Trafik och infrastruktur'!A1" display="Trafik och infrastruktur, samt allmän regional utveckling" xr:uid="{00000000-0004-0000-3800-00000C000000}"/>
    <hyperlink ref="A21" location="'Utbildning och kultur'!A1" display="Utbildning och kultur" xr:uid="{00000000-0004-0000-3800-00000D000000}"/>
    <hyperlink ref="A4" location="Innehåll!A1" display="Innehåll" xr:uid="{00000000-0004-0000-3800-00000E000000}"/>
    <hyperlink ref="A15" location="'Övrig hälso- och sjukvård 1'!A1" display="Övrig hälso- och sjukvård 1" xr:uid="{64F68568-9310-4392-9E52-C424DB09B9EE}"/>
    <hyperlink ref="A16" location="'Övrig hälso- och sjukvård 2'!A1" display="Övrig hälso- och sjukvård 2" xr:uid="{CE0E3406-ED33-4B57-BB55-27AC990A0B9A}"/>
    <hyperlink ref="A17" location="'Övrig hälso- och sjukvård 3'!A1" display="Övrig hälso- och sjukvård 3" xr:uid="{921E4E00-692C-4DBE-BACC-D078D7CC627E}"/>
  </hyperlinks>
  <pageMargins left="0.7" right="0.7" top="0.75" bottom="0.75" header="0.3" footer="0.3"/>
  <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codeName="Blad36">
    <tabColor theme="6"/>
  </sheetPr>
  <dimension ref="A1:L34"/>
  <sheetViews>
    <sheetView showGridLines="0" showRowColHeaders="0" workbookViewId="0"/>
  </sheetViews>
  <sheetFormatPr defaultRowHeight="15" x14ac:dyDescent="0.25"/>
  <cols>
    <col min="1" max="1" width="59.5703125" style="2" customWidth="1"/>
  </cols>
  <sheetData>
    <row r="1" spans="1:12" ht="35.25" x14ac:dyDescent="0.5">
      <c r="A1" s="3" t="s">
        <v>5</v>
      </c>
    </row>
    <row r="2" spans="1:12" x14ac:dyDescent="0.25">
      <c r="A2" s="239"/>
    </row>
    <row r="3" spans="1:12" x14ac:dyDescent="0.25">
      <c r="A3" s="239"/>
    </row>
    <row r="4" spans="1:12" x14ac:dyDescent="0.25">
      <c r="A4" s="17" t="s">
        <v>14</v>
      </c>
      <c r="C4" s="5" t="s">
        <v>415</v>
      </c>
    </row>
    <row r="5" spans="1:12" x14ac:dyDescent="0.25">
      <c r="A5" s="18" t="s">
        <v>0</v>
      </c>
      <c r="C5" s="419" t="s">
        <v>406</v>
      </c>
      <c r="D5" s="419"/>
      <c r="E5" s="419"/>
      <c r="F5" s="419"/>
      <c r="G5" s="419"/>
      <c r="H5" s="419"/>
      <c r="I5" s="419"/>
      <c r="J5" s="419"/>
      <c r="K5" s="403"/>
      <c r="L5" s="403"/>
    </row>
    <row r="6" spans="1:12" x14ac:dyDescent="0.25">
      <c r="A6" s="18" t="s">
        <v>2</v>
      </c>
      <c r="C6" s="420"/>
      <c r="D6" s="420"/>
      <c r="E6" s="420"/>
      <c r="F6" s="420"/>
      <c r="G6" s="420"/>
      <c r="H6" s="420"/>
      <c r="I6" s="420"/>
      <c r="J6" s="420"/>
      <c r="K6" s="404"/>
      <c r="L6" s="404"/>
    </row>
    <row r="7" spans="1:12" x14ac:dyDescent="0.25">
      <c r="A7" s="18" t="s">
        <v>4</v>
      </c>
      <c r="C7" s="420"/>
      <c r="D7" s="420"/>
      <c r="E7" s="420"/>
      <c r="F7" s="420"/>
      <c r="G7" s="420"/>
      <c r="H7" s="420"/>
      <c r="I7" s="420"/>
      <c r="J7" s="420"/>
      <c r="K7" s="404"/>
      <c r="L7" s="404"/>
    </row>
    <row r="8" spans="1:12" x14ac:dyDescent="0.25">
      <c r="A8" s="18" t="s">
        <v>6</v>
      </c>
      <c r="C8" s="420"/>
      <c r="D8" s="420"/>
      <c r="E8" s="420"/>
      <c r="F8" s="420"/>
      <c r="G8" s="420"/>
      <c r="H8" s="420"/>
      <c r="I8" s="420"/>
      <c r="J8" s="420"/>
      <c r="K8" s="404"/>
      <c r="L8" s="404"/>
    </row>
    <row r="9" spans="1:12" x14ac:dyDescent="0.25">
      <c r="A9" s="18" t="s">
        <v>8</v>
      </c>
      <c r="C9" s="420"/>
      <c r="D9" s="420"/>
      <c r="E9" s="420"/>
      <c r="F9" s="420"/>
      <c r="G9" s="420"/>
      <c r="H9" s="420"/>
      <c r="I9" s="420"/>
      <c r="J9" s="420"/>
      <c r="K9" s="404"/>
      <c r="L9" s="404"/>
    </row>
    <row r="10" spans="1:12" x14ac:dyDescent="0.25">
      <c r="A10" s="18" t="s">
        <v>10</v>
      </c>
      <c r="C10" s="420"/>
      <c r="D10" s="420"/>
      <c r="E10" s="420"/>
      <c r="F10" s="420"/>
      <c r="G10" s="420"/>
      <c r="H10" s="420"/>
      <c r="I10" s="420"/>
      <c r="J10" s="420"/>
      <c r="K10" s="404"/>
      <c r="L10" s="404"/>
    </row>
    <row r="11" spans="1:12" x14ac:dyDescent="0.25">
      <c r="A11" s="18" t="s">
        <v>12</v>
      </c>
      <c r="C11" s="420"/>
      <c r="D11" s="420"/>
      <c r="E11" s="420"/>
      <c r="F11" s="420"/>
      <c r="G11" s="420"/>
      <c r="H11" s="420"/>
      <c r="I11" s="420"/>
      <c r="J11" s="420"/>
      <c r="K11" s="404"/>
      <c r="L11" s="404"/>
    </row>
    <row r="12" spans="1:12" x14ac:dyDescent="0.25">
      <c r="A12" s="18" t="s">
        <v>13</v>
      </c>
      <c r="C12" s="420"/>
      <c r="D12" s="420"/>
      <c r="E12" s="420"/>
      <c r="F12" s="420"/>
      <c r="G12" s="420"/>
      <c r="H12" s="420"/>
      <c r="I12" s="420"/>
      <c r="J12" s="420"/>
      <c r="K12" s="404"/>
      <c r="L12" s="404"/>
    </row>
    <row r="13" spans="1:12" x14ac:dyDescent="0.25">
      <c r="A13" s="18" t="s">
        <v>1</v>
      </c>
      <c r="C13" s="420"/>
      <c r="D13" s="420"/>
      <c r="E13" s="420"/>
      <c r="F13" s="420"/>
      <c r="G13" s="420"/>
      <c r="H13" s="420"/>
      <c r="I13" s="420"/>
      <c r="J13" s="420"/>
      <c r="K13" s="404"/>
      <c r="L13" s="404"/>
    </row>
    <row r="14" spans="1:12" x14ac:dyDescent="0.25">
      <c r="A14" s="18" t="s">
        <v>3</v>
      </c>
      <c r="C14" s="420"/>
      <c r="D14" s="420"/>
      <c r="E14" s="420"/>
      <c r="F14" s="420"/>
      <c r="G14" s="420"/>
      <c r="H14" s="420"/>
      <c r="I14" s="420"/>
      <c r="J14" s="420"/>
      <c r="K14" s="404"/>
      <c r="L14" s="404"/>
    </row>
    <row r="15" spans="1:12" x14ac:dyDescent="0.25">
      <c r="A15" s="53" t="s">
        <v>5</v>
      </c>
      <c r="C15" s="420"/>
      <c r="D15" s="420"/>
      <c r="E15" s="420"/>
      <c r="F15" s="420"/>
      <c r="G15" s="420"/>
      <c r="H15" s="420"/>
      <c r="I15" s="420"/>
      <c r="J15" s="420"/>
      <c r="K15" s="404"/>
      <c r="L15" s="404"/>
    </row>
    <row r="16" spans="1:12" x14ac:dyDescent="0.25">
      <c r="A16" s="34" t="s">
        <v>143</v>
      </c>
      <c r="C16" s="420"/>
      <c r="D16" s="420"/>
      <c r="E16" s="420"/>
      <c r="F16" s="420"/>
      <c r="G16" s="420"/>
      <c r="H16" s="420"/>
      <c r="I16" s="420"/>
      <c r="J16" s="420"/>
      <c r="K16" s="404"/>
      <c r="L16" s="404"/>
    </row>
    <row r="17" spans="1:12" x14ac:dyDescent="0.25">
      <c r="A17" s="34" t="s">
        <v>144</v>
      </c>
      <c r="C17" s="420"/>
      <c r="D17" s="420"/>
      <c r="E17" s="420"/>
      <c r="F17" s="420"/>
      <c r="G17" s="420"/>
      <c r="H17" s="420"/>
      <c r="I17" s="420"/>
      <c r="J17" s="420"/>
      <c r="K17" s="404"/>
      <c r="L17" s="404"/>
    </row>
    <row r="18" spans="1:12" x14ac:dyDescent="0.25">
      <c r="A18" s="18" t="s">
        <v>7</v>
      </c>
      <c r="C18" s="420"/>
      <c r="D18" s="420"/>
      <c r="E18" s="420"/>
      <c r="F18" s="420"/>
      <c r="G18" s="420"/>
      <c r="H18" s="420"/>
      <c r="I18" s="420"/>
      <c r="J18" s="420"/>
      <c r="K18" s="404"/>
      <c r="L18" s="404"/>
    </row>
    <row r="19" spans="1:12" x14ac:dyDescent="0.25">
      <c r="A19" s="18" t="s">
        <v>9</v>
      </c>
      <c r="C19" s="420"/>
      <c r="D19" s="420"/>
      <c r="E19" s="420"/>
      <c r="F19" s="420"/>
      <c r="G19" s="420"/>
      <c r="H19" s="420"/>
      <c r="I19" s="420"/>
      <c r="J19" s="420"/>
      <c r="K19" s="404"/>
      <c r="L19" s="404"/>
    </row>
    <row r="20" spans="1:12" x14ac:dyDescent="0.25">
      <c r="A20" s="360" t="s">
        <v>11</v>
      </c>
      <c r="B20" s="7"/>
      <c r="C20" s="420"/>
      <c r="D20" s="420"/>
      <c r="E20" s="420"/>
      <c r="F20" s="420"/>
      <c r="G20" s="420"/>
      <c r="H20" s="420"/>
      <c r="I20" s="420"/>
      <c r="J20" s="420"/>
      <c r="K20" s="404"/>
      <c r="L20" s="404"/>
    </row>
    <row r="21" spans="1:12" x14ac:dyDescent="0.25">
      <c r="A21" s="361"/>
      <c r="C21" s="420"/>
      <c r="D21" s="420"/>
      <c r="E21" s="420"/>
      <c r="F21" s="420"/>
      <c r="G21" s="420"/>
      <c r="H21" s="420"/>
      <c r="I21" s="420"/>
      <c r="J21" s="420"/>
      <c r="K21" s="404"/>
      <c r="L21" s="404"/>
    </row>
    <row r="22" spans="1:12" x14ac:dyDescent="0.25">
      <c r="A22" s="361"/>
      <c r="C22" s="404"/>
      <c r="D22" s="404"/>
      <c r="E22" s="404"/>
      <c r="F22" s="404"/>
      <c r="G22" s="404"/>
      <c r="H22" s="404"/>
      <c r="I22" s="404"/>
      <c r="J22" s="404"/>
      <c r="K22" s="404"/>
      <c r="L22" s="404"/>
    </row>
    <row r="23" spans="1:12" x14ac:dyDescent="0.25">
      <c r="A23" s="361"/>
      <c r="B23" s="7"/>
      <c r="C23" s="404"/>
      <c r="D23" s="404"/>
      <c r="E23" s="404"/>
      <c r="F23" s="404"/>
      <c r="G23" s="404"/>
      <c r="H23" s="404"/>
      <c r="I23" s="404"/>
      <c r="J23" s="404"/>
      <c r="K23" s="404"/>
      <c r="L23" s="404"/>
    </row>
    <row r="24" spans="1:12" x14ac:dyDescent="0.25">
      <c r="A24" s="361"/>
    </row>
    <row r="25" spans="1:12" x14ac:dyDescent="0.25">
      <c r="A25" s="361"/>
    </row>
    <row r="26" spans="1:12" x14ac:dyDescent="0.25">
      <c r="A26" s="361"/>
    </row>
    <row r="27" spans="1:12" x14ac:dyDescent="0.25">
      <c r="A27" s="361"/>
    </row>
    <row r="28" spans="1:12" x14ac:dyDescent="0.25">
      <c r="A28" s="361"/>
    </row>
    <row r="29" spans="1:12" x14ac:dyDescent="0.25">
      <c r="A29" s="361"/>
    </row>
    <row r="30" spans="1:12" x14ac:dyDescent="0.25">
      <c r="A30" s="361"/>
    </row>
    <row r="31" spans="1:12" x14ac:dyDescent="0.25">
      <c r="A31" s="361"/>
    </row>
    <row r="32" spans="1:12" x14ac:dyDescent="0.25">
      <c r="A32" s="361"/>
    </row>
    <row r="33" spans="1:1" x14ac:dyDescent="0.25">
      <c r="A33" s="361"/>
    </row>
    <row r="34" spans="1:1" x14ac:dyDescent="0.25">
      <c r="A34" s="361"/>
    </row>
  </sheetData>
  <mergeCells count="1">
    <mergeCell ref="C5:L23"/>
  </mergeCells>
  <hyperlinks>
    <hyperlink ref="A18" location="'Regional utveckling'!A1" display="Regional utveckling" xr:uid="{00000000-0004-0000-3900-000000000000}"/>
    <hyperlink ref="A15" location="'Läkemedel'!A1" display="Läkemedel" xr:uid="{00000000-0004-0000-3900-000001000000}"/>
    <hyperlink ref="A14" location="'Övrig hälso- och sjukvård'!A1" display="Övrig hälso- och sjukvård" xr:uid="{00000000-0004-0000-3900-000002000000}"/>
    <hyperlink ref="A13" location="'Tandvård'!A1" display="Tandvård" xr:uid="{00000000-0004-0000-3900-000003000000}"/>
    <hyperlink ref="A12" location="'Specialiserad psykiatrisk vård'!A1" display="Specialiserad psykiatrisk vård" xr:uid="{00000000-0004-0000-3900-000004000000}"/>
    <hyperlink ref="A11" location="'Specialiserad somatisk vård'!A1" display="Specialiserad somatisk vård" xr:uid="{00000000-0004-0000-3900-000005000000}"/>
    <hyperlink ref="A10" location="'Vårdcentraler'!A1" display="Vårdcentraler" xr:uid="{00000000-0004-0000-3900-000006000000}"/>
    <hyperlink ref="A9" location="'Primärvård'!A1" display="Primärvård" xr:uid="{00000000-0004-0000-3900-000007000000}"/>
    <hyperlink ref="A8" location="'Vårdplatser'!A1" display="Vårdplatser" xr:uid="{00000000-0004-0000-3900-000008000000}"/>
    <hyperlink ref="A7" location="'Hälso- och sjukvård'!A1" display="Hälso- och sjukvård" xr:uid="{00000000-0004-0000-3900-000009000000}"/>
    <hyperlink ref="A6" location="'Kostnader och intäkter'!A1" display="Kostnader för" xr:uid="{00000000-0004-0000-3900-00000A000000}"/>
    <hyperlink ref="A5" location="'Regionernas ekonomi'!A1" display="Regionernas ekonomi" xr:uid="{00000000-0004-0000-3900-00000B000000}"/>
    <hyperlink ref="A19" location="'Trafik och infrastruktur'!A1" display="Trafik och infrastruktur, samt allmän regional utveckling" xr:uid="{00000000-0004-0000-3900-00000C000000}"/>
    <hyperlink ref="A20" location="'Utbildning och kultur'!A1" display="Utbildning och kultur" xr:uid="{00000000-0004-0000-3900-00000D000000}"/>
    <hyperlink ref="A4" location="Innehåll!A1" display="Innehåll" xr:uid="{00000000-0004-0000-3900-00000E000000}"/>
    <hyperlink ref="A16" location="'Läkemedelsförmån'!A1" display="Läkemedelsförmån" xr:uid="{4C1F86F7-B579-4B41-8D0E-EF2DDA555EB3}"/>
    <hyperlink ref="A17" location="'Rekvisitionsläkemedel'!A1" display="Rekvisitionsläkemedel" xr:uid="{9BD8E1E0-0D59-43C8-A2D9-3FC7D5723F25}"/>
  </hyperlinks>
  <pageMargins left="0.7" right="0.7" top="0.75" bottom="0.75" header="0.3" footer="0.3"/>
  <drawing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codeName="Blad63">
    <tabColor theme="6"/>
  </sheetPr>
  <dimension ref="A1:O54"/>
  <sheetViews>
    <sheetView showGridLines="0" showRowColHeaders="0" workbookViewId="0">
      <selection activeCell="F24" sqref="F24:F47"/>
    </sheetView>
  </sheetViews>
  <sheetFormatPr defaultRowHeight="15" x14ac:dyDescent="0.25"/>
  <cols>
    <col min="1" max="1" width="59.5703125" style="2" customWidth="1"/>
    <col min="3" max="3" width="19.42578125" bestFit="1" customWidth="1"/>
  </cols>
  <sheetData>
    <row r="1" spans="1:3" ht="35.25" x14ac:dyDescent="0.5">
      <c r="A1" s="3" t="s">
        <v>5</v>
      </c>
    </row>
    <row r="2" spans="1:3" x14ac:dyDescent="0.25">
      <c r="A2" s="239"/>
      <c r="C2" s="5" t="s">
        <v>318</v>
      </c>
    </row>
    <row r="3" spans="1:3" x14ac:dyDescent="0.25">
      <c r="A3" s="239"/>
      <c r="C3" s="73" t="s">
        <v>407</v>
      </c>
    </row>
    <row r="4" spans="1:3" x14ac:dyDescent="0.25">
      <c r="A4" s="17" t="s">
        <v>14</v>
      </c>
    </row>
    <row r="5" spans="1:3" x14ac:dyDescent="0.25">
      <c r="A5" s="18" t="s">
        <v>0</v>
      </c>
    </row>
    <row r="6" spans="1:3" x14ac:dyDescent="0.25">
      <c r="A6" s="18" t="s">
        <v>2</v>
      </c>
    </row>
    <row r="7" spans="1:3" x14ac:dyDescent="0.25">
      <c r="A7" s="18" t="s">
        <v>4</v>
      </c>
    </row>
    <row r="8" spans="1:3" x14ac:dyDescent="0.25">
      <c r="A8" s="18" t="s">
        <v>6</v>
      </c>
    </row>
    <row r="9" spans="1:3" x14ac:dyDescent="0.25">
      <c r="A9" s="18" t="s">
        <v>8</v>
      </c>
    </row>
    <row r="10" spans="1:3" x14ac:dyDescent="0.25">
      <c r="A10" s="18" t="s">
        <v>10</v>
      </c>
    </row>
    <row r="11" spans="1:3" x14ac:dyDescent="0.25">
      <c r="A11" s="18" t="s">
        <v>12</v>
      </c>
    </row>
    <row r="12" spans="1:3" x14ac:dyDescent="0.25">
      <c r="A12" s="18" t="s">
        <v>13</v>
      </c>
    </row>
    <row r="13" spans="1:3" x14ac:dyDescent="0.25">
      <c r="A13" s="18" t="s">
        <v>1</v>
      </c>
    </row>
    <row r="14" spans="1:3" x14ac:dyDescent="0.25">
      <c r="A14" s="18" t="s">
        <v>3</v>
      </c>
    </row>
    <row r="15" spans="1:3" x14ac:dyDescent="0.25">
      <c r="A15" s="18" t="s">
        <v>5</v>
      </c>
    </row>
    <row r="16" spans="1:3" x14ac:dyDescent="0.25">
      <c r="A16" s="363" t="s">
        <v>143</v>
      </c>
    </row>
    <row r="17" spans="1:6" x14ac:dyDescent="0.25">
      <c r="A17" s="34" t="s">
        <v>144</v>
      </c>
    </row>
    <row r="18" spans="1:6" x14ac:dyDescent="0.25">
      <c r="A18" s="18" t="s">
        <v>7</v>
      </c>
    </row>
    <row r="19" spans="1:6" x14ac:dyDescent="0.25">
      <c r="A19" s="18" t="s">
        <v>9</v>
      </c>
    </row>
    <row r="20" spans="1:6" x14ac:dyDescent="0.25">
      <c r="A20" s="360" t="s">
        <v>11</v>
      </c>
    </row>
    <row r="21" spans="1:6" x14ac:dyDescent="0.25">
      <c r="A21" s="361"/>
    </row>
    <row r="22" spans="1:6" x14ac:dyDescent="0.25">
      <c r="A22" s="361"/>
    </row>
    <row r="23" spans="1:6" x14ac:dyDescent="0.25">
      <c r="A23" s="361"/>
    </row>
    <row r="24" spans="1:6" x14ac:dyDescent="0.25">
      <c r="A24" s="361"/>
      <c r="C24" s="119" t="s">
        <v>317</v>
      </c>
      <c r="F24" s="141">
        <f t="shared" ref="F24:F47" si="0">$E$47</f>
        <v>2663.5269631469305</v>
      </c>
    </row>
    <row r="25" spans="1:6" x14ac:dyDescent="0.25">
      <c r="A25" s="361"/>
      <c r="C25" s="47" t="s">
        <v>59</v>
      </c>
      <c r="D25" s="47" t="s">
        <v>66</v>
      </c>
      <c r="E25" s="47" t="s">
        <v>455</v>
      </c>
      <c r="F25" s="141" t="str">
        <f>CONCATENATE("Riket ",E25)</f>
        <v>Riket 2020</v>
      </c>
    </row>
    <row r="26" spans="1:6" x14ac:dyDescent="0.25">
      <c r="A26" s="361"/>
      <c r="C26" s="10" t="s">
        <v>49</v>
      </c>
      <c r="D26" s="207">
        <v>2130.3438965689429</v>
      </c>
      <c r="E26" s="207">
        <v>2596.9468935702171</v>
      </c>
      <c r="F26" s="141">
        <f>$E$47</f>
        <v>2663.5269631469305</v>
      </c>
    </row>
    <row r="27" spans="1:6" x14ac:dyDescent="0.25">
      <c r="A27" s="361"/>
      <c r="C27" t="s">
        <v>51</v>
      </c>
      <c r="D27" s="137">
        <v>3023.0927802810957</v>
      </c>
      <c r="E27" s="137">
        <v>2945.462597259484</v>
      </c>
      <c r="F27" s="141">
        <f t="shared" si="0"/>
        <v>2663.5269631469305</v>
      </c>
    </row>
    <row r="28" spans="1:6" x14ac:dyDescent="0.25">
      <c r="A28" s="361"/>
      <c r="C28" s="10" t="s">
        <v>50</v>
      </c>
      <c r="D28" s="207">
        <v>2530.7521677757613</v>
      </c>
      <c r="E28" s="207">
        <v>2808.9418539016237</v>
      </c>
      <c r="F28" s="141">
        <f t="shared" si="0"/>
        <v>2663.5269631469305</v>
      </c>
    </row>
    <row r="29" spans="1:6" x14ac:dyDescent="0.25">
      <c r="A29" s="361"/>
      <c r="C29" t="s">
        <v>58</v>
      </c>
      <c r="D29" s="137">
        <v>2225.372990042858</v>
      </c>
      <c r="E29" s="137">
        <v>2527.6244867903365</v>
      </c>
      <c r="F29" s="141">
        <f t="shared" si="0"/>
        <v>2663.5269631469305</v>
      </c>
    </row>
    <row r="30" spans="1:6" x14ac:dyDescent="0.25">
      <c r="A30" s="361"/>
      <c r="C30" s="10" t="s">
        <v>44</v>
      </c>
      <c r="D30" s="207">
        <v>2538.0641503414472</v>
      </c>
      <c r="E30" s="207">
        <v>2763.341193391961</v>
      </c>
      <c r="F30" s="141">
        <f t="shared" si="0"/>
        <v>2663.5269631469305</v>
      </c>
    </row>
    <row r="31" spans="1:6" x14ac:dyDescent="0.25">
      <c r="A31" s="361"/>
      <c r="C31" t="s">
        <v>46</v>
      </c>
      <c r="D31" s="137">
        <v>2764.693327509443</v>
      </c>
      <c r="E31" s="137">
        <v>2600.5744995377308</v>
      </c>
      <c r="F31" s="141">
        <f t="shared" si="0"/>
        <v>2663.5269631469305</v>
      </c>
    </row>
    <row r="32" spans="1:6" x14ac:dyDescent="0.25">
      <c r="A32" s="361"/>
      <c r="C32" s="10" t="s">
        <v>45</v>
      </c>
      <c r="D32" s="207">
        <v>2587.127107388183</v>
      </c>
      <c r="E32" s="207">
        <v>2772.245030689809</v>
      </c>
      <c r="F32" s="141">
        <f t="shared" si="0"/>
        <v>2663.5269631469305</v>
      </c>
    </row>
    <row r="33" spans="1:15" x14ac:dyDescent="0.25">
      <c r="A33" s="361"/>
      <c r="C33" t="s">
        <v>40</v>
      </c>
      <c r="D33" s="137">
        <v>3300.6065073886675</v>
      </c>
      <c r="E33" s="137">
        <v>3492.7815847249017</v>
      </c>
      <c r="F33" s="141">
        <f t="shared" si="0"/>
        <v>2663.5269631469305</v>
      </c>
      <c r="O33" s="158"/>
    </row>
    <row r="34" spans="1:15" x14ac:dyDescent="0.25">
      <c r="A34" s="361"/>
      <c r="C34" s="10" t="s">
        <v>38</v>
      </c>
      <c r="D34" s="207">
        <v>2718.5694773379446</v>
      </c>
      <c r="E34" s="207">
        <v>2929.7857358414644</v>
      </c>
      <c r="F34" s="141">
        <f t="shared" si="0"/>
        <v>2663.5269631469305</v>
      </c>
      <c r="O34" s="158"/>
    </row>
    <row r="35" spans="1:15" x14ac:dyDescent="0.25">
      <c r="C35" t="s">
        <v>48</v>
      </c>
      <c r="D35" s="137">
        <v>2428.3299030154194</v>
      </c>
      <c r="E35" s="137">
        <v>2483.9811216780604</v>
      </c>
      <c r="F35" s="141">
        <f t="shared" si="0"/>
        <v>2663.5269631469305</v>
      </c>
      <c r="O35" s="158"/>
    </row>
    <row r="36" spans="1:15" x14ac:dyDescent="0.25">
      <c r="C36" s="10" t="s">
        <v>42</v>
      </c>
      <c r="D36" s="207">
        <v>2939.0355227528698</v>
      </c>
      <c r="E36" s="207">
        <v>3137.8532106575249</v>
      </c>
      <c r="F36" s="141">
        <f t="shared" si="0"/>
        <v>2663.5269631469305</v>
      </c>
      <c r="O36" s="158"/>
    </row>
    <row r="37" spans="1:15" x14ac:dyDescent="0.25">
      <c r="C37" t="s">
        <v>56</v>
      </c>
      <c r="D37" s="137">
        <v>2130.7932366092323</v>
      </c>
      <c r="E37" s="137">
        <v>2429.6879174209016</v>
      </c>
      <c r="F37" s="141">
        <f t="shared" si="0"/>
        <v>2663.5269631469305</v>
      </c>
      <c r="O37" s="158"/>
    </row>
    <row r="38" spans="1:15" x14ac:dyDescent="0.25">
      <c r="C38" s="10" t="s">
        <v>52</v>
      </c>
      <c r="D38" s="207">
        <v>2758.3618375859555</v>
      </c>
      <c r="E38" s="207">
        <v>2990.6145606872051</v>
      </c>
      <c r="F38" s="141">
        <f t="shared" si="0"/>
        <v>2663.5269631469305</v>
      </c>
      <c r="O38" s="158"/>
    </row>
    <row r="39" spans="1:15" x14ac:dyDescent="0.25">
      <c r="C39" t="s">
        <v>57</v>
      </c>
      <c r="D39" s="137">
        <v>2417.9393382654484</v>
      </c>
      <c r="E39" s="137">
        <v>2601.0738017883609</v>
      </c>
      <c r="F39" s="141">
        <f t="shared" si="0"/>
        <v>2663.5269631469305</v>
      </c>
      <c r="O39" s="158"/>
    </row>
    <row r="40" spans="1:15" x14ac:dyDescent="0.25">
      <c r="C40" s="10" t="s">
        <v>55</v>
      </c>
      <c r="D40" s="207">
        <v>2621.0371766753069</v>
      </c>
      <c r="E40" s="207">
        <v>2854.1428370396293</v>
      </c>
      <c r="F40" s="141">
        <f t="shared" si="0"/>
        <v>2663.5269631469305</v>
      </c>
      <c r="O40" s="158"/>
    </row>
    <row r="41" spans="1:15" x14ac:dyDescent="0.25">
      <c r="C41" t="s">
        <v>39</v>
      </c>
      <c r="D41" s="137">
        <v>2601.0015071223688</v>
      </c>
      <c r="E41" s="137">
        <v>2843.1290757657921</v>
      </c>
      <c r="F41" s="141">
        <f t="shared" si="0"/>
        <v>2663.5269631469305</v>
      </c>
      <c r="O41" s="158"/>
    </row>
    <row r="42" spans="1:15" x14ac:dyDescent="0.25">
      <c r="C42" s="10" t="s">
        <v>41</v>
      </c>
      <c r="D42" s="207">
        <v>2557.5714554147444</v>
      </c>
      <c r="E42" s="207">
        <v>2810.4152318940387</v>
      </c>
      <c r="F42" s="141">
        <f t="shared" si="0"/>
        <v>2663.5269631469305</v>
      </c>
      <c r="O42" s="158"/>
    </row>
    <row r="43" spans="1:15" x14ac:dyDescent="0.25">
      <c r="C43" t="s">
        <v>54</v>
      </c>
      <c r="D43" s="137">
        <v>2681.9158171895319</v>
      </c>
      <c r="E43" s="137">
        <v>3094.6130506963696</v>
      </c>
      <c r="F43" s="141">
        <f t="shared" si="0"/>
        <v>2663.5269631469305</v>
      </c>
      <c r="O43" s="158"/>
    </row>
    <row r="44" spans="1:15" x14ac:dyDescent="0.25">
      <c r="C44" s="10" t="s">
        <v>43</v>
      </c>
      <c r="D44" s="207">
        <v>2610.5948175131871</v>
      </c>
      <c r="E44" s="207">
        <v>2800.5251557288702</v>
      </c>
      <c r="F44" s="141">
        <f t="shared" si="0"/>
        <v>2663.5269631469305</v>
      </c>
      <c r="O44" s="158"/>
    </row>
    <row r="45" spans="1:15" x14ac:dyDescent="0.25">
      <c r="C45" t="s">
        <v>53</v>
      </c>
      <c r="D45" s="137">
        <v>2428.5703771307444</v>
      </c>
      <c r="E45" s="137">
        <v>2654.9300711587452</v>
      </c>
      <c r="F45" s="141">
        <f t="shared" si="0"/>
        <v>2663.5269631469305</v>
      </c>
      <c r="O45" s="158"/>
    </row>
    <row r="46" spans="1:15" x14ac:dyDescent="0.25">
      <c r="C46" s="10" t="s">
        <v>47</v>
      </c>
      <c r="D46" s="207">
        <v>2834.9454003110845</v>
      </c>
      <c r="E46" s="207">
        <v>2988.6144206655076</v>
      </c>
      <c r="F46" s="141">
        <f t="shared" si="0"/>
        <v>2663.5269631469305</v>
      </c>
      <c r="O46" s="158"/>
    </row>
    <row r="47" spans="1:15" x14ac:dyDescent="0.25">
      <c r="C47" s="89" t="s">
        <v>60</v>
      </c>
      <c r="D47" s="139">
        <v>2406.618301091698</v>
      </c>
      <c r="E47" s="139">
        <v>2663.5269631469305</v>
      </c>
      <c r="F47" s="141">
        <f t="shared" si="0"/>
        <v>2663.5269631469305</v>
      </c>
      <c r="O47" s="158"/>
    </row>
    <row r="48" spans="1:15" x14ac:dyDescent="0.25">
      <c r="O48" s="158"/>
    </row>
    <row r="49" spans="15:15" x14ac:dyDescent="0.25">
      <c r="O49" s="158"/>
    </row>
    <row r="50" spans="15:15" x14ac:dyDescent="0.25">
      <c r="O50" s="158"/>
    </row>
    <row r="51" spans="15:15" x14ac:dyDescent="0.25">
      <c r="O51" s="158"/>
    </row>
    <row r="52" spans="15:15" x14ac:dyDescent="0.25">
      <c r="O52" s="158"/>
    </row>
    <row r="53" spans="15:15" x14ac:dyDescent="0.25">
      <c r="O53" s="158"/>
    </row>
    <row r="54" spans="15:15" x14ac:dyDescent="0.25">
      <c r="O54" s="158"/>
    </row>
  </sheetData>
  <hyperlinks>
    <hyperlink ref="A18" location="'Regional utveckling'!A1" display="Regional utveckling" xr:uid="{00000000-0004-0000-3A00-000000000000}"/>
    <hyperlink ref="A15" location="'Läkemedel'!A1" display="Läkemedel" xr:uid="{00000000-0004-0000-3A00-000001000000}"/>
    <hyperlink ref="A14" location="'Övrig hälso- och sjukvård'!A1" display="Övrig hälso- och sjukvård" xr:uid="{00000000-0004-0000-3A00-000002000000}"/>
    <hyperlink ref="A13" location="'Tandvård'!A1" display="Tandvård" xr:uid="{00000000-0004-0000-3A00-000003000000}"/>
    <hyperlink ref="A12" location="'Specialiserad psykiatrisk vård'!A1" display="Specialiserad psykiatrisk vård" xr:uid="{00000000-0004-0000-3A00-000004000000}"/>
    <hyperlink ref="A11" location="'Specialiserad somatisk vård'!A1" display="Specialiserad somatisk vård" xr:uid="{00000000-0004-0000-3A00-000005000000}"/>
    <hyperlink ref="A10" location="'Vårdcentraler'!A1" display="Vårdcentraler" xr:uid="{00000000-0004-0000-3A00-000006000000}"/>
    <hyperlink ref="A9" location="'Primärvård'!A1" display="Primärvård" xr:uid="{00000000-0004-0000-3A00-000007000000}"/>
    <hyperlink ref="A8" location="'Vårdplatser'!A1" display="Vårdplatser" xr:uid="{00000000-0004-0000-3A00-000008000000}"/>
    <hyperlink ref="A7" location="'Hälso- och sjukvård'!A1" display="Hälso- och sjukvård" xr:uid="{00000000-0004-0000-3A00-000009000000}"/>
    <hyperlink ref="A6" location="'Kostnader och intäkter'!A1" display="Kostnader för" xr:uid="{00000000-0004-0000-3A00-00000A000000}"/>
    <hyperlink ref="A5" location="'Regionernas ekonomi'!A1" display="Regionernas ekonomi" xr:uid="{00000000-0004-0000-3A00-00000B000000}"/>
    <hyperlink ref="A19" location="'Trafik och infrastruktur'!A1" display="Trafik och infrastruktur, samt allmän regional utveckling" xr:uid="{00000000-0004-0000-3A00-00000C000000}"/>
    <hyperlink ref="A20" location="'Utbildning och kultur'!A1" display="Utbildning och kultur" xr:uid="{00000000-0004-0000-3A00-00000D000000}"/>
    <hyperlink ref="A4" location="Innehåll!A1" display="Innehåll" xr:uid="{00000000-0004-0000-3A00-00000E000000}"/>
    <hyperlink ref="A16" location="'Läkemedelsförmån'!A1" display="Läkemedelsförmån" xr:uid="{817AE928-B756-41AA-BFA4-F43A3AB72AD1}"/>
    <hyperlink ref="A17" location="'Rekvisitionsläkemedel'!A1" display="Rekvisitionsläkemedel" xr:uid="{1B8324E2-89C7-4071-BD69-F6F436F8931F}"/>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5">
    <tabColor theme="6"/>
  </sheetPr>
  <dimension ref="A1:Q34"/>
  <sheetViews>
    <sheetView showGridLines="0" showRowColHeaders="0" workbookViewId="0">
      <pane xSplit="3" topLeftCell="D1" activePane="topRight" state="frozen"/>
      <selection activeCell="M38" sqref="M38"/>
      <selection pane="topRight"/>
    </sheetView>
  </sheetViews>
  <sheetFormatPr defaultRowHeight="15" x14ac:dyDescent="0.25"/>
  <cols>
    <col min="1" max="1" width="59.5703125" style="2" customWidth="1"/>
    <col min="3" max="3" width="48.42578125" style="111" customWidth="1"/>
    <col min="4" max="7" width="8.85546875" style="111" customWidth="1"/>
    <col min="8" max="14" width="8.85546875" customWidth="1"/>
    <col min="15" max="15" width="14.28515625" customWidth="1"/>
    <col min="16" max="16" width="24.28515625" customWidth="1"/>
    <col min="18" max="19" width="22.140625" customWidth="1"/>
  </cols>
  <sheetData>
    <row r="1" spans="1:17" ht="35.25" x14ac:dyDescent="0.5">
      <c r="A1" s="3" t="s">
        <v>0</v>
      </c>
    </row>
    <row r="2" spans="1:17" x14ac:dyDescent="0.25">
      <c r="A2" s="239"/>
      <c r="C2" s="5" t="s">
        <v>228</v>
      </c>
    </row>
    <row r="3" spans="1:17" x14ac:dyDescent="0.25">
      <c r="A3" s="239"/>
      <c r="D3" s="276"/>
      <c r="E3" s="276"/>
      <c r="F3" s="276"/>
      <c r="G3" s="276"/>
      <c r="H3" s="99"/>
      <c r="I3" s="99"/>
      <c r="J3" s="99"/>
      <c r="K3" s="99"/>
      <c r="L3" s="99"/>
      <c r="M3" s="99"/>
      <c r="N3" s="99"/>
      <c r="O3" s="99"/>
      <c r="P3" s="337" t="s">
        <v>508</v>
      </c>
    </row>
    <row r="4" spans="1:17" x14ac:dyDescent="0.25">
      <c r="A4" s="17" t="s">
        <v>14</v>
      </c>
      <c r="O4" s="337" t="s">
        <v>504</v>
      </c>
      <c r="P4" s="337" t="s">
        <v>509</v>
      </c>
    </row>
    <row r="5" spans="1:17" ht="15.75" thickBot="1" x14ac:dyDescent="0.3">
      <c r="A5" s="18" t="s">
        <v>0</v>
      </c>
      <c r="C5" s="257" t="s">
        <v>171</v>
      </c>
      <c r="D5" s="258" t="s">
        <v>80</v>
      </c>
      <c r="E5" s="258" t="s">
        <v>81</v>
      </c>
      <c r="F5" s="258" t="s">
        <v>82</v>
      </c>
      <c r="G5" s="258" t="s">
        <v>83</v>
      </c>
      <c r="H5" s="258" t="s">
        <v>61</v>
      </c>
      <c r="I5" s="258" t="s">
        <v>62</v>
      </c>
      <c r="J5" s="258" t="s">
        <v>63</v>
      </c>
      <c r="K5" s="258" t="s">
        <v>64</v>
      </c>
      <c r="L5" s="258" t="s">
        <v>65</v>
      </c>
      <c r="M5" s="258" t="s">
        <v>66</v>
      </c>
      <c r="N5" s="258">
        <v>2020</v>
      </c>
      <c r="O5" s="337" t="s">
        <v>507</v>
      </c>
      <c r="P5" s="258" t="s">
        <v>510</v>
      </c>
    </row>
    <row r="6" spans="1:17" x14ac:dyDescent="0.25">
      <c r="A6" s="34" t="s">
        <v>154</v>
      </c>
      <c r="C6" s="263" t="s">
        <v>207</v>
      </c>
      <c r="D6" s="261">
        <v>6204.8420260000012</v>
      </c>
      <c r="E6" s="261">
        <v>6208.7820000000002</v>
      </c>
      <c r="F6" s="261">
        <v>10419.111238289997</v>
      </c>
      <c r="G6" s="261">
        <v>10830.703999999996</v>
      </c>
      <c r="H6" s="261">
        <v>10616.0250904</v>
      </c>
      <c r="I6" s="261">
        <v>11470</v>
      </c>
      <c r="J6" s="261">
        <v>11796</v>
      </c>
      <c r="K6" s="261">
        <v>11871.681107510009</v>
      </c>
      <c r="L6" s="261">
        <v>12152.531941259997</v>
      </c>
      <c r="M6" s="261">
        <v>12893.667874320003</v>
      </c>
      <c r="N6" s="261">
        <v>10098.710217889997</v>
      </c>
      <c r="O6" s="262">
        <f>N6/$N$26</f>
        <v>2.3083206036987915E-2</v>
      </c>
      <c r="P6" s="262">
        <f>N6/$N$27</f>
        <v>2.3766840320217617E-2</v>
      </c>
    </row>
    <row r="7" spans="1:17" x14ac:dyDescent="0.25">
      <c r="A7" s="34" t="s">
        <v>155</v>
      </c>
      <c r="C7" s="264" t="s">
        <v>208</v>
      </c>
      <c r="D7" s="260">
        <v>2476.1837120000005</v>
      </c>
      <c r="E7" s="260">
        <v>2516.8700000000008</v>
      </c>
      <c r="F7" s="260">
        <v>2690.70135089</v>
      </c>
      <c r="G7" s="260">
        <v>2752.2110000000007</v>
      </c>
      <c r="H7" s="260">
        <v>2804.1988883599997</v>
      </c>
      <c r="I7" s="260">
        <v>2821</v>
      </c>
      <c r="J7" s="260">
        <v>2814</v>
      </c>
      <c r="K7" s="260">
        <v>2645.1771989100002</v>
      </c>
      <c r="L7" s="260">
        <v>2661.1551850299993</v>
      </c>
      <c r="M7" s="260">
        <v>2772.55963694</v>
      </c>
      <c r="N7" s="260">
        <v>2402.6903327399968</v>
      </c>
      <c r="O7" s="195">
        <f t="shared" ref="O7:O27" si="0">N7/$N$26</f>
        <v>5.4919682610027861E-3</v>
      </c>
      <c r="P7" s="195">
        <f t="shared" ref="P7:P27" si="1">N7/$N$27</f>
        <v>5.654618881528151E-3</v>
      </c>
    </row>
    <row r="8" spans="1:17" x14ac:dyDescent="0.25">
      <c r="A8" s="34" t="s">
        <v>156</v>
      </c>
      <c r="C8" s="265" t="s">
        <v>209</v>
      </c>
      <c r="D8" s="259">
        <v>521.74765200000002</v>
      </c>
      <c r="E8" s="259">
        <v>517.65700000000015</v>
      </c>
      <c r="F8" s="259">
        <v>510.69013099999995</v>
      </c>
      <c r="G8" s="259">
        <v>503.91800000000001</v>
      </c>
      <c r="H8" s="259">
        <v>577.74250400000005</v>
      </c>
      <c r="I8" s="259">
        <v>579</v>
      </c>
      <c r="J8" s="259">
        <v>554</v>
      </c>
      <c r="K8" s="259">
        <v>550.15731699999992</v>
      </c>
      <c r="L8" s="259">
        <v>520.68932479</v>
      </c>
      <c r="M8" s="259">
        <v>505.72589695000005</v>
      </c>
      <c r="N8" s="259">
        <v>456.28765399999992</v>
      </c>
      <c r="O8" s="42">
        <f t="shared" si="0"/>
        <v>1.0429630816376179E-3</v>
      </c>
      <c r="P8" s="42">
        <f t="shared" si="1"/>
        <v>1.0738515690343806E-3</v>
      </c>
    </row>
    <row r="9" spans="1:17" x14ac:dyDescent="0.25">
      <c r="A9" s="35" t="s">
        <v>157</v>
      </c>
      <c r="C9" s="264" t="s">
        <v>210</v>
      </c>
      <c r="D9" s="260">
        <v>153.37909000000005</v>
      </c>
      <c r="E9" s="260">
        <v>141.12499999999997</v>
      </c>
      <c r="F9" s="260">
        <v>171.66399999999999</v>
      </c>
      <c r="G9" s="260">
        <v>181.46299999999999</v>
      </c>
      <c r="H9" s="260">
        <v>196.06726667000001</v>
      </c>
      <c r="I9" s="260">
        <v>208</v>
      </c>
      <c r="J9" s="260">
        <v>238</v>
      </c>
      <c r="K9" s="260">
        <v>241.16681825000001</v>
      </c>
      <c r="L9" s="260">
        <v>255.13943075000003</v>
      </c>
      <c r="M9" s="260">
        <v>256.35144496999999</v>
      </c>
      <c r="N9" s="260">
        <v>239.03840890000086</v>
      </c>
      <c r="O9" s="195">
        <f t="shared" si="0"/>
        <v>5.4638391679144127E-4</v>
      </c>
      <c r="P9" s="195">
        <f t="shared" si="1"/>
        <v>5.6256567147168045E-4</v>
      </c>
    </row>
    <row r="10" spans="1:17" x14ac:dyDescent="0.25">
      <c r="A10" s="18" t="s">
        <v>2</v>
      </c>
      <c r="C10" s="265" t="s">
        <v>211</v>
      </c>
      <c r="D10" s="259">
        <v>2792.5895530000003</v>
      </c>
      <c r="E10" s="259">
        <v>2754.971</v>
      </c>
      <c r="F10" s="259">
        <v>2933.596</v>
      </c>
      <c r="G10" s="259">
        <v>3016.7089999999998</v>
      </c>
      <c r="H10" s="259">
        <v>2607.0043563700001</v>
      </c>
      <c r="I10" s="259">
        <v>2703</v>
      </c>
      <c r="J10" s="259">
        <v>2689</v>
      </c>
      <c r="K10" s="259">
        <v>2660.2502658099997</v>
      </c>
      <c r="L10" s="259">
        <v>2560.0407365100004</v>
      </c>
      <c r="M10" s="259">
        <v>2481.8147770499995</v>
      </c>
      <c r="N10" s="259">
        <v>2220.6111302700001</v>
      </c>
      <c r="O10" s="42">
        <f t="shared" si="0"/>
        <v>5.0757792967705273E-3</v>
      </c>
      <c r="P10" s="42">
        <f t="shared" si="1"/>
        <v>5.2261040279114133E-3</v>
      </c>
    </row>
    <row r="11" spans="1:17" x14ac:dyDescent="0.25">
      <c r="A11" s="18" t="s">
        <v>4</v>
      </c>
      <c r="C11" s="264" t="s">
        <v>212</v>
      </c>
      <c r="D11" s="260"/>
      <c r="E11" s="260"/>
      <c r="F11" s="260">
        <v>4003.2979999999998</v>
      </c>
      <c r="G11" s="260">
        <v>4253.4409999999998</v>
      </c>
      <c r="H11" s="260">
        <v>4115.5450000000001</v>
      </c>
      <c r="I11" s="260">
        <v>4815</v>
      </c>
      <c r="J11" s="260">
        <v>5149</v>
      </c>
      <c r="K11" s="260">
        <v>5404.0483220000006</v>
      </c>
      <c r="L11" s="260">
        <v>5752.1110087600009</v>
      </c>
      <c r="M11" s="260">
        <v>6442.2119166500024</v>
      </c>
      <c r="N11" s="260">
        <v>4263.07359748</v>
      </c>
      <c r="O11" s="195">
        <f t="shared" si="0"/>
        <v>9.7443538905738342E-3</v>
      </c>
      <c r="P11" s="195">
        <f t="shared" si="1"/>
        <v>1.0032943542151899E-2</v>
      </c>
    </row>
    <row r="12" spans="1:17" x14ac:dyDescent="0.25">
      <c r="A12" s="18" t="s">
        <v>6</v>
      </c>
      <c r="C12" s="265" t="s">
        <v>213</v>
      </c>
      <c r="D12" s="259">
        <v>260.94201899999996</v>
      </c>
      <c r="E12" s="259">
        <v>278.15900000000005</v>
      </c>
      <c r="F12" s="259">
        <v>109.1617564</v>
      </c>
      <c r="G12" s="259">
        <v>122.962</v>
      </c>
      <c r="H12" s="259">
        <v>315.46707500000002</v>
      </c>
      <c r="I12" s="259">
        <v>344</v>
      </c>
      <c r="J12" s="259">
        <v>352</v>
      </c>
      <c r="K12" s="259">
        <v>370.88118554000005</v>
      </c>
      <c r="L12" s="259">
        <v>403.39625541999987</v>
      </c>
      <c r="M12" s="259">
        <v>435.00420175999989</v>
      </c>
      <c r="N12" s="259">
        <v>517.00909449999995</v>
      </c>
      <c r="O12" s="42">
        <f t="shared" si="0"/>
        <v>1.1817575902117099E-3</v>
      </c>
      <c r="P12" s="42">
        <f t="shared" si="1"/>
        <v>1.2167566281200968E-3</v>
      </c>
    </row>
    <row r="13" spans="1:17" x14ac:dyDescent="0.25">
      <c r="A13" s="18" t="s">
        <v>8</v>
      </c>
      <c r="C13" s="266" t="s">
        <v>214</v>
      </c>
      <c r="D13" s="117">
        <v>13403.22032</v>
      </c>
      <c r="E13" s="117">
        <v>13783.072999999999</v>
      </c>
      <c r="F13" s="117">
        <v>11919.280627810002</v>
      </c>
      <c r="G13" s="117">
        <v>12377.086999999996</v>
      </c>
      <c r="H13" s="117">
        <v>12459.428236410002</v>
      </c>
      <c r="I13" s="117">
        <v>13357</v>
      </c>
      <c r="J13" s="117">
        <v>14370</v>
      </c>
      <c r="K13" s="117">
        <v>15063.36199352</v>
      </c>
      <c r="L13" s="117">
        <v>15876.684604240001</v>
      </c>
      <c r="M13" s="117">
        <v>17526.092582050002</v>
      </c>
      <c r="N13" s="117">
        <v>16937.566322109997</v>
      </c>
      <c r="O13" s="195">
        <f t="shared" si="0"/>
        <v>3.8715174982028727E-2</v>
      </c>
      <c r="P13" s="195">
        <f t="shared" si="1"/>
        <v>3.9861767047989653E-2</v>
      </c>
      <c r="Q13" s="93"/>
    </row>
    <row r="14" spans="1:17" x14ac:dyDescent="0.25">
      <c r="A14" s="18" t="s">
        <v>10</v>
      </c>
      <c r="C14" s="265" t="s">
        <v>215</v>
      </c>
      <c r="D14" s="259">
        <v>7992.2599500000006</v>
      </c>
      <c r="E14" s="259">
        <v>8298.6149999999998</v>
      </c>
      <c r="F14" s="259">
        <v>8565.7902038090742</v>
      </c>
      <c r="G14" s="259">
        <v>8797.3579999999965</v>
      </c>
      <c r="H14" s="259">
        <v>9040.9713746399975</v>
      </c>
      <c r="I14" s="259">
        <v>9603</v>
      </c>
      <c r="J14" s="259">
        <v>10140</v>
      </c>
      <c r="K14" s="259">
        <v>10690.384224605346</v>
      </c>
      <c r="L14" s="259">
        <v>11617</v>
      </c>
      <c r="M14" s="259">
        <v>12561.207801300003</v>
      </c>
      <c r="N14" s="259">
        <v>12584.100202551397</v>
      </c>
      <c r="O14" s="42">
        <f t="shared" si="0"/>
        <v>2.8764205675592482E-2</v>
      </c>
      <c r="P14" s="42">
        <f t="shared" si="1"/>
        <v>2.9616088949440841E-2</v>
      </c>
    </row>
    <row r="15" spans="1:17" x14ac:dyDescent="0.25">
      <c r="A15" s="18" t="s">
        <v>12</v>
      </c>
      <c r="C15" s="266" t="s">
        <v>216</v>
      </c>
      <c r="D15" s="117">
        <v>6440.7874140000004</v>
      </c>
      <c r="E15" s="117">
        <v>6568.6019999999999</v>
      </c>
      <c r="F15" s="117">
        <v>7308.4439103999994</v>
      </c>
      <c r="G15" s="117">
        <v>8290.8139999999985</v>
      </c>
      <c r="H15" s="117">
        <v>8819.2362135900003</v>
      </c>
      <c r="I15" s="117">
        <v>9361</v>
      </c>
      <c r="J15" s="117">
        <v>9783</v>
      </c>
      <c r="K15" s="117">
        <v>10377.7397139</v>
      </c>
      <c r="L15" s="117">
        <v>11019.08783033</v>
      </c>
      <c r="M15" s="117">
        <v>11830.780729330003</v>
      </c>
      <c r="N15" s="117">
        <v>11972.77154091</v>
      </c>
      <c r="O15" s="195">
        <f t="shared" si="0"/>
        <v>2.7366856395484824E-2</v>
      </c>
      <c r="P15" s="195">
        <f t="shared" si="1"/>
        <v>2.8177355648760078E-2</v>
      </c>
    </row>
    <row r="16" spans="1:17" x14ac:dyDescent="0.25">
      <c r="A16" s="18" t="s">
        <v>13</v>
      </c>
      <c r="C16" s="265" t="s">
        <v>215</v>
      </c>
      <c r="D16" s="259">
        <v>871.6339999999999</v>
      </c>
      <c r="E16" s="259">
        <v>920.60700000000008</v>
      </c>
      <c r="F16" s="259">
        <v>1032.6696302799996</v>
      </c>
      <c r="G16" s="259">
        <v>1117.7440000000001</v>
      </c>
      <c r="H16" s="259">
        <v>1172.3668285399999</v>
      </c>
      <c r="I16" s="259">
        <v>1269</v>
      </c>
      <c r="J16" s="259">
        <v>1426</v>
      </c>
      <c r="K16" s="259">
        <v>1454</v>
      </c>
      <c r="L16" s="259">
        <v>1626</v>
      </c>
      <c r="M16" s="259">
        <v>1836.9263897556089</v>
      </c>
      <c r="N16" s="259">
        <v>1851.27066231</v>
      </c>
      <c r="O16" s="42">
        <f t="shared" si="0"/>
        <v>4.2315564271396041E-3</v>
      </c>
      <c r="P16" s="42">
        <f t="shared" si="1"/>
        <v>4.3568785786803491E-3</v>
      </c>
    </row>
    <row r="17" spans="1:16" x14ac:dyDescent="0.25">
      <c r="A17" s="18" t="s">
        <v>1</v>
      </c>
      <c r="C17" s="266" t="s">
        <v>217</v>
      </c>
      <c r="D17" s="117">
        <v>1376.9173050000002</v>
      </c>
      <c r="E17" s="117">
        <v>1569.2259999999999</v>
      </c>
      <c r="F17" s="117">
        <v>1458.0004212299998</v>
      </c>
      <c r="G17" s="117">
        <v>1549.6590000000003</v>
      </c>
      <c r="H17" s="117">
        <v>1571.1933525700003</v>
      </c>
      <c r="I17" s="117">
        <v>1575</v>
      </c>
      <c r="J17" s="117">
        <v>1629</v>
      </c>
      <c r="K17" s="117">
        <v>1846.0519638099997</v>
      </c>
      <c r="L17" s="117">
        <v>1934.3338521100002</v>
      </c>
      <c r="M17" s="117">
        <v>1887.0782546300002</v>
      </c>
      <c r="N17" s="117">
        <v>1972.4219015299989</v>
      </c>
      <c r="O17" s="195">
        <f t="shared" si="0"/>
        <v>4.5084788218031826E-3</v>
      </c>
      <c r="P17" s="195">
        <f t="shared" si="1"/>
        <v>4.642002331616376E-3</v>
      </c>
    </row>
    <row r="18" spans="1:16" x14ac:dyDescent="0.25">
      <c r="A18" s="18" t="s">
        <v>3</v>
      </c>
      <c r="C18" s="267" t="s">
        <v>218</v>
      </c>
      <c r="D18" s="118">
        <v>8642.370802999998</v>
      </c>
      <c r="E18" s="118">
        <v>9902.1580000000031</v>
      </c>
      <c r="F18" s="118">
        <v>11030.615</v>
      </c>
      <c r="G18" s="118">
        <v>11210.383000000002</v>
      </c>
      <c r="H18" s="118">
        <v>13022.384782950001</v>
      </c>
      <c r="I18" s="118">
        <v>14442</v>
      </c>
      <c r="J18" s="118">
        <v>15839</v>
      </c>
      <c r="K18" s="118">
        <v>15338.350643440002</v>
      </c>
      <c r="L18" s="118">
        <v>20542.492730670001</v>
      </c>
      <c r="M18" s="118">
        <v>23843.233066469998</v>
      </c>
      <c r="N18" s="118">
        <v>44424.018023290002</v>
      </c>
      <c r="O18" s="42">
        <f t="shared" si="0"/>
        <v>0.10154254740430831</v>
      </c>
      <c r="P18" s="42">
        <f t="shared" si="1"/>
        <v>0.10454984052038711</v>
      </c>
    </row>
    <row r="19" spans="1:16" x14ac:dyDescent="0.25">
      <c r="A19" s="18" t="s">
        <v>5</v>
      </c>
      <c r="C19" s="264" t="s">
        <v>219</v>
      </c>
      <c r="D19" s="260">
        <v>5553.5326330000007</v>
      </c>
      <c r="E19" s="260">
        <v>6290.174</v>
      </c>
      <c r="F19" s="260">
        <v>6904.6330000000007</v>
      </c>
      <c r="G19" s="260">
        <v>7048.5730000000003</v>
      </c>
      <c r="H19" s="260">
        <v>8487.1267110000008</v>
      </c>
      <c r="I19" s="260">
        <v>9612</v>
      </c>
      <c r="J19" s="260">
        <v>10967</v>
      </c>
      <c r="K19" s="260">
        <v>10110.308112250001</v>
      </c>
      <c r="L19" s="260">
        <v>14571.000707699999</v>
      </c>
      <c r="M19" s="260">
        <v>16346.620885140001</v>
      </c>
      <c r="N19" s="260">
        <v>36477.007458730004</v>
      </c>
      <c r="O19" s="195">
        <f t="shared" si="0"/>
        <v>8.3377605715528352E-2</v>
      </c>
      <c r="P19" s="195">
        <f t="shared" si="1"/>
        <v>8.5846924302790853E-2</v>
      </c>
    </row>
    <row r="20" spans="1:16" x14ac:dyDescent="0.25">
      <c r="A20" s="18" t="s">
        <v>7</v>
      </c>
      <c r="C20" s="267" t="s">
        <v>220</v>
      </c>
      <c r="D20" s="118">
        <v>1907.0196300000005</v>
      </c>
      <c r="E20" s="118">
        <v>2576.380000000001</v>
      </c>
      <c r="F20" s="118">
        <v>4873.330100000001</v>
      </c>
      <c r="G20" s="118">
        <v>5448.2889999999998</v>
      </c>
      <c r="H20" s="118">
        <v>4438.2430351000003</v>
      </c>
      <c r="I20" s="118">
        <v>3683</v>
      </c>
      <c r="J20" s="118">
        <v>2412</v>
      </c>
      <c r="K20" s="118">
        <v>2383.0661719100003</v>
      </c>
      <c r="L20" s="118">
        <v>2935.1590705600001</v>
      </c>
      <c r="M20" s="118">
        <v>2915.8848732299994</v>
      </c>
      <c r="N20" s="118">
        <v>3391.5350530600003</v>
      </c>
      <c r="O20" s="42">
        <f t="shared" si="0"/>
        <v>7.7522278313089327E-3</v>
      </c>
      <c r="P20" s="42">
        <f t="shared" si="1"/>
        <v>7.9818185003173083E-3</v>
      </c>
    </row>
    <row r="21" spans="1:16" x14ac:dyDescent="0.25">
      <c r="A21" s="18" t="s">
        <v>9</v>
      </c>
      <c r="C21" s="273" t="s">
        <v>221</v>
      </c>
      <c r="D21" s="274">
        <v>37975.157498000008</v>
      </c>
      <c r="E21" s="274">
        <v>40608.221000000005</v>
      </c>
      <c r="F21" s="274">
        <v>47008.781297729969</v>
      </c>
      <c r="G21" s="274">
        <v>49706.936000000038</v>
      </c>
      <c r="H21" s="274">
        <v>50926.510711020026</v>
      </c>
      <c r="I21" s="274">
        <v>53888</v>
      </c>
      <c r="J21" s="274">
        <v>55829</v>
      </c>
      <c r="K21" s="274">
        <v>56880.251594089983</v>
      </c>
      <c r="L21" s="274">
        <v>64460.290029170021</v>
      </c>
      <c r="M21" s="274">
        <v>70896.737380029968</v>
      </c>
      <c r="N21" s="274">
        <f>N20+N18+N17+N15+N13+N6</f>
        <v>88797.023058789986</v>
      </c>
      <c r="O21" s="275">
        <f t="shared" si="0"/>
        <v>0.20296849147192186</v>
      </c>
      <c r="P21" s="275">
        <f t="shared" si="1"/>
        <v>0.20897962436928813</v>
      </c>
    </row>
    <row r="22" spans="1:16" x14ac:dyDescent="0.25">
      <c r="A22" s="360" t="s">
        <v>11</v>
      </c>
      <c r="C22" s="268" t="s">
        <v>222</v>
      </c>
      <c r="D22" s="211">
        <f>SUM(D23:D25)</f>
        <v>228161.29699999999</v>
      </c>
      <c r="E22" s="211">
        <f t="shared" ref="E22:N22" si="2">SUM(E23:E25)</f>
        <v>235732.758</v>
      </c>
      <c r="F22" s="211">
        <f t="shared" si="2"/>
        <v>245415.291</v>
      </c>
      <c r="G22" s="211">
        <f t="shared" si="2"/>
        <v>253768.43700000001</v>
      </c>
      <c r="H22" s="211">
        <f t="shared" si="2"/>
        <v>261758.92950500001</v>
      </c>
      <c r="I22" s="211">
        <f t="shared" si="2"/>
        <v>274557</v>
      </c>
      <c r="J22" s="211">
        <f t="shared" si="2"/>
        <v>291005</v>
      </c>
      <c r="K22" s="211">
        <f t="shared" si="2"/>
        <v>305375.08403345</v>
      </c>
      <c r="L22" s="211">
        <f t="shared" si="2"/>
        <v>315940.57458113</v>
      </c>
      <c r="M22" s="211">
        <f t="shared" si="2"/>
        <v>331549.03527185001</v>
      </c>
      <c r="N22" s="211">
        <f t="shared" si="2"/>
        <v>348694.64086813998</v>
      </c>
      <c r="O22" s="269">
        <f t="shared" si="0"/>
        <v>0.79703150852807825</v>
      </c>
      <c r="P22" s="269">
        <f t="shared" si="1"/>
        <v>0.82063646458015282</v>
      </c>
    </row>
    <row r="23" spans="1:16" x14ac:dyDescent="0.25">
      <c r="A23" s="361"/>
      <c r="C23" s="264" t="s">
        <v>223</v>
      </c>
      <c r="D23" s="260">
        <v>178778</v>
      </c>
      <c r="E23" s="260">
        <v>185483</v>
      </c>
      <c r="F23" s="260">
        <v>195661</v>
      </c>
      <c r="G23" s="260">
        <v>204649</v>
      </c>
      <c r="H23" s="260">
        <v>211917</v>
      </c>
      <c r="I23" s="260">
        <v>223996</v>
      </c>
      <c r="J23" s="260">
        <v>236926</v>
      </c>
      <c r="K23" s="260">
        <v>248959</v>
      </c>
      <c r="L23" s="260">
        <v>256545</v>
      </c>
      <c r="M23" s="260">
        <v>268851</v>
      </c>
      <c r="N23" s="260">
        <v>272282</v>
      </c>
      <c r="O23" s="195">
        <f t="shared" si="0"/>
        <v>0.62237071572060099</v>
      </c>
      <c r="P23" s="195">
        <f t="shared" si="1"/>
        <v>0.64080290219690939</v>
      </c>
    </row>
    <row r="24" spans="1:16" x14ac:dyDescent="0.25">
      <c r="A24" s="361"/>
      <c r="C24" s="265" t="s">
        <v>224</v>
      </c>
      <c r="D24" s="259">
        <v>46627</v>
      </c>
      <c r="E24" s="259">
        <v>47133</v>
      </c>
      <c r="F24" s="259">
        <v>45685</v>
      </c>
      <c r="G24" s="259">
        <v>46190</v>
      </c>
      <c r="H24" s="259">
        <v>46937</v>
      </c>
      <c r="I24" s="259">
        <v>47587</v>
      </c>
      <c r="J24" s="259">
        <v>51240</v>
      </c>
      <c r="K24" s="259">
        <v>54051</v>
      </c>
      <c r="L24" s="259">
        <v>57139</v>
      </c>
      <c r="M24" s="259">
        <v>60930</v>
      </c>
      <c r="N24" s="259">
        <v>75425</v>
      </c>
      <c r="O24" s="42">
        <f t="shared" si="0"/>
        <v>0.17240328495172771</v>
      </c>
      <c r="P24" s="42">
        <f t="shared" si="1"/>
        <v>0.17750919597403389</v>
      </c>
    </row>
    <row r="25" spans="1:16" x14ac:dyDescent="0.25">
      <c r="A25" s="361"/>
      <c r="C25" s="264" t="s">
        <v>225</v>
      </c>
      <c r="D25" s="260">
        <v>2756.2970000000005</v>
      </c>
      <c r="E25" s="260">
        <v>3116.7580000000003</v>
      </c>
      <c r="F25" s="260">
        <v>4069.2910000000006</v>
      </c>
      <c r="G25" s="260">
        <v>2929.4369999999999</v>
      </c>
      <c r="H25" s="260">
        <v>2904.9295050000001</v>
      </c>
      <c r="I25" s="260">
        <v>2974</v>
      </c>
      <c r="J25" s="260">
        <v>2839</v>
      </c>
      <c r="K25" s="260">
        <v>2365.0840334499999</v>
      </c>
      <c r="L25" s="260">
        <v>2256.5745811299994</v>
      </c>
      <c r="M25" s="260">
        <v>1768.0352718499998</v>
      </c>
      <c r="N25" s="260">
        <v>987.64086814000007</v>
      </c>
      <c r="O25" s="195">
        <f t="shared" si="0"/>
        <v>2.2575078557495812E-3</v>
      </c>
      <c r="P25" s="195">
        <f t="shared" si="1"/>
        <v>2.3243664092095226E-3</v>
      </c>
    </row>
    <row r="26" spans="1:16" x14ac:dyDescent="0.25">
      <c r="A26" s="361"/>
      <c r="C26" s="270" t="s">
        <v>226</v>
      </c>
      <c r="D26" s="271">
        <f>D21+D22</f>
        <v>266136.45449799998</v>
      </c>
      <c r="E26" s="271">
        <f t="shared" ref="E26:N26" si="3">E21+E22</f>
        <v>276340.97899999999</v>
      </c>
      <c r="F26" s="271">
        <f t="shared" si="3"/>
        <v>292424.07229772996</v>
      </c>
      <c r="G26" s="271">
        <f t="shared" si="3"/>
        <v>303475.37300000002</v>
      </c>
      <c r="H26" s="271">
        <f t="shared" si="3"/>
        <v>312685.44021602004</v>
      </c>
      <c r="I26" s="271">
        <f t="shared" si="3"/>
        <v>328445</v>
      </c>
      <c r="J26" s="271">
        <f t="shared" si="3"/>
        <v>346834</v>
      </c>
      <c r="K26" s="271">
        <f t="shared" si="3"/>
        <v>362255.33562753996</v>
      </c>
      <c r="L26" s="271">
        <f t="shared" si="3"/>
        <v>380400.86461030005</v>
      </c>
      <c r="M26" s="271">
        <f t="shared" si="3"/>
        <v>402445.77265187999</v>
      </c>
      <c r="N26" s="271">
        <f t="shared" si="3"/>
        <v>437491.66392692993</v>
      </c>
      <c r="O26" s="272">
        <f t="shared" si="0"/>
        <v>1</v>
      </c>
      <c r="P26" s="272">
        <f t="shared" si="1"/>
        <v>1.0296160889494408</v>
      </c>
    </row>
    <row r="27" spans="1:16" x14ac:dyDescent="0.25">
      <c r="A27" s="361"/>
      <c r="C27" s="264" t="s">
        <v>227</v>
      </c>
      <c r="D27" s="260">
        <f>D26-D14</f>
        <v>258144.19454799997</v>
      </c>
      <c r="E27" s="260">
        <f t="shared" ref="E27:M27" si="4">E26-E14</f>
        <v>268042.364</v>
      </c>
      <c r="F27" s="260">
        <f t="shared" si="4"/>
        <v>283858.28209392086</v>
      </c>
      <c r="G27" s="260">
        <f t="shared" si="4"/>
        <v>294678.01500000001</v>
      </c>
      <c r="H27" s="260">
        <f t="shared" si="4"/>
        <v>303644.46884138003</v>
      </c>
      <c r="I27" s="260">
        <f t="shared" si="4"/>
        <v>318842</v>
      </c>
      <c r="J27" s="260">
        <f t="shared" si="4"/>
        <v>336694</v>
      </c>
      <c r="K27" s="260">
        <f t="shared" si="4"/>
        <v>351564.95140293462</v>
      </c>
      <c r="L27" s="260">
        <f t="shared" si="4"/>
        <v>368783.86461030005</v>
      </c>
      <c r="M27" s="260">
        <f t="shared" si="4"/>
        <v>389884.56485058001</v>
      </c>
      <c r="N27" s="260">
        <f>N26-N14</f>
        <v>424907.56372437853</v>
      </c>
      <c r="O27" s="195">
        <f t="shared" si="0"/>
        <v>0.97123579432440754</v>
      </c>
      <c r="P27" s="195">
        <f t="shared" si="1"/>
        <v>1</v>
      </c>
    </row>
    <row r="28" spans="1:16" x14ac:dyDescent="0.25">
      <c r="A28" s="361"/>
      <c r="C28" s="73" t="s">
        <v>390</v>
      </c>
    </row>
    <row r="29" spans="1:16" x14ac:dyDescent="0.25">
      <c r="A29" s="361"/>
    </row>
    <row r="30" spans="1:16" x14ac:dyDescent="0.25">
      <c r="A30" s="361"/>
    </row>
    <row r="31" spans="1:16" x14ac:dyDescent="0.25">
      <c r="A31" s="361"/>
    </row>
    <row r="32" spans="1:16" x14ac:dyDescent="0.25">
      <c r="A32" s="361"/>
    </row>
    <row r="33" spans="1:1" x14ac:dyDescent="0.25">
      <c r="A33" s="361"/>
    </row>
    <row r="34" spans="1:1" x14ac:dyDescent="0.25">
      <c r="A34" s="361"/>
    </row>
  </sheetData>
  <hyperlinks>
    <hyperlink ref="A20" location="'Regional utveckling'!A1" display="Regional utveckling" xr:uid="{00000000-0004-0000-0500-000000000000}"/>
    <hyperlink ref="A19" location="'Läkemedel'!A1" display="Läkemedel" xr:uid="{00000000-0004-0000-0500-000001000000}"/>
    <hyperlink ref="A18" location="'Övrig hälso- och sjukvård'!A1" display="Övrig hälso- och sjukvård" xr:uid="{00000000-0004-0000-0500-000002000000}"/>
    <hyperlink ref="A17" location="'Tandvård'!A1" display="Tandvård" xr:uid="{00000000-0004-0000-0500-000003000000}"/>
    <hyperlink ref="A16" location="'Specialiserad psykiatrisk vård'!A1" display="Specialiserad psykiatrisk vård" xr:uid="{00000000-0004-0000-0500-000004000000}"/>
    <hyperlink ref="A15" location="'Specialiserad somatisk vård'!A1" display="Specialiserad somatisk vård" xr:uid="{00000000-0004-0000-0500-000005000000}"/>
    <hyperlink ref="A14" location="'Vårdcentraler'!A1" display="Vårdcentraler" xr:uid="{00000000-0004-0000-0500-000006000000}"/>
    <hyperlink ref="A13" location="'Primärvård'!A1" display="Primärvård" xr:uid="{00000000-0004-0000-0500-000007000000}"/>
    <hyperlink ref="A12" location="'Vårdplatser'!A1" display="Vårdplatser" xr:uid="{00000000-0004-0000-0500-000008000000}"/>
    <hyperlink ref="A11" location="'Hälso- och sjukvård'!A1" display="Hälso- och sjukvård" xr:uid="{00000000-0004-0000-0500-000009000000}"/>
    <hyperlink ref="A5" location="'Regionernas ekonomi'!A1" display="Regionernas ekonomi" xr:uid="{00000000-0004-0000-0500-00000B000000}"/>
    <hyperlink ref="A21" location="'Trafik och infrastruktur'!A1" display="Trafik och infrastruktur, samt allmän regional utveckling" xr:uid="{00000000-0004-0000-0500-00000C000000}"/>
    <hyperlink ref="A22" location="'Utbildning och kultur'!A1" display="Utbildning och kultur" xr:uid="{00000000-0004-0000-0500-00000D000000}"/>
    <hyperlink ref="A4" location="Innehåll!A1" display="Innehåll" xr:uid="{00000000-0004-0000-0500-00000E000000}"/>
    <hyperlink ref="A6" location="'Kostnader och intäkter'!A1" display="Resultaträkning" xr:uid="{00000000-0004-0000-0500-00000F000000}"/>
    <hyperlink ref="A7" location="'Balansräkning'!A1" display="Balansräkning" xr:uid="{00000000-0004-0000-0500-000010000000}"/>
    <hyperlink ref="A8" location="'kostnadsslag'!A1" display="kostnadsslag" xr:uid="{00000000-0004-0000-0500-000011000000}"/>
    <hyperlink ref="A9" location="'intäktsslag'!A1" display="intäktsslag" xr:uid="{00000000-0004-0000-0500-000012000000}"/>
    <hyperlink ref="A10" location="'Kostnader och intäkter'!A1" display="Kostnader för hälso- och sjukvård respektive regional utveckling" xr:uid="{86EB920B-24B7-462C-94ED-B6D8683A91BA}"/>
  </hyperlinks>
  <pageMargins left="0.7" right="0.7" top="0.75" bottom="0.75" header="0.3" footer="0.3"/>
  <pageSetup paperSize="9" orientation="portrait"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codeName="Blad64">
    <tabColor theme="6"/>
  </sheetPr>
  <dimension ref="A1:P55"/>
  <sheetViews>
    <sheetView showGridLines="0" showRowColHeaders="0" workbookViewId="0">
      <selection activeCell="F26" sqref="F26:F48"/>
    </sheetView>
  </sheetViews>
  <sheetFormatPr defaultRowHeight="15" x14ac:dyDescent="0.25"/>
  <cols>
    <col min="1" max="1" width="59.5703125" style="2" customWidth="1"/>
    <col min="3" max="3" width="19.42578125" bestFit="1" customWidth="1"/>
  </cols>
  <sheetData>
    <row r="1" spans="1:3" ht="35.25" x14ac:dyDescent="0.5">
      <c r="A1" s="3" t="s">
        <v>5</v>
      </c>
    </row>
    <row r="2" spans="1:3" x14ac:dyDescent="0.25">
      <c r="A2" s="239"/>
      <c r="C2" s="5" t="s">
        <v>319</v>
      </c>
    </row>
    <row r="3" spans="1:3" x14ac:dyDescent="0.25">
      <c r="A3" s="239"/>
    </row>
    <row r="4" spans="1:3" x14ac:dyDescent="0.25">
      <c r="A4" s="17" t="s">
        <v>14</v>
      </c>
    </row>
    <row r="5" spans="1:3" x14ac:dyDescent="0.25">
      <c r="A5" s="18" t="s">
        <v>0</v>
      </c>
    </row>
    <row r="6" spans="1:3" x14ac:dyDescent="0.25">
      <c r="A6" s="18" t="s">
        <v>2</v>
      </c>
    </row>
    <row r="7" spans="1:3" x14ac:dyDescent="0.25">
      <c r="A7" s="18" t="s">
        <v>4</v>
      </c>
    </row>
    <row r="8" spans="1:3" x14ac:dyDescent="0.25">
      <c r="A8" s="18" t="s">
        <v>6</v>
      </c>
    </row>
    <row r="9" spans="1:3" x14ac:dyDescent="0.25">
      <c r="A9" s="18" t="s">
        <v>8</v>
      </c>
    </row>
    <row r="10" spans="1:3" x14ac:dyDescent="0.25">
      <c r="A10" s="18" t="s">
        <v>10</v>
      </c>
    </row>
    <row r="11" spans="1:3" x14ac:dyDescent="0.25">
      <c r="A11" s="18" t="s">
        <v>12</v>
      </c>
    </row>
    <row r="12" spans="1:3" x14ac:dyDescent="0.25">
      <c r="A12" s="18" t="s">
        <v>13</v>
      </c>
    </row>
    <row r="13" spans="1:3" x14ac:dyDescent="0.25">
      <c r="A13" s="18" t="s">
        <v>1</v>
      </c>
    </row>
    <row r="14" spans="1:3" x14ac:dyDescent="0.25">
      <c r="A14" s="18" t="s">
        <v>3</v>
      </c>
    </row>
    <row r="15" spans="1:3" x14ac:dyDescent="0.25">
      <c r="A15" s="18" t="s">
        <v>5</v>
      </c>
    </row>
    <row r="16" spans="1:3" x14ac:dyDescent="0.25">
      <c r="A16" s="34" t="s">
        <v>143</v>
      </c>
    </row>
    <row r="17" spans="1:6" x14ac:dyDescent="0.25">
      <c r="A17" s="363" t="s">
        <v>144</v>
      </c>
    </row>
    <row r="18" spans="1:6" x14ac:dyDescent="0.25">
      <c r="A18" s="18" t="s">
        <v>7</v>
      </c>
    </row>
    <row r="19" spans="1:6" x14ac:dyDescent="0.25">
      <c r="A19" s="18" t="s">
        <v>9</v>
      </c>
    </row>
    <row r="20" spans="1:6" x14ac:dyDescent="0.25">
      <c r="A20" s="360" t="s">
        <v>11</v>
      </c>
      <c r="D20" s="119"/>
      <c r="E20" s="119"/>
    </row>
    <row r="21" spans="1:6" x14ac:dyDescent="0.25">
      <c r="A21" s="361"/>
    </row>
    <row r="22" spans="1:6" x14ac:dyDescent="0.25">
      <c r="A22" s="361"/>
    </row>
    <row r="23" spans="1:6" x14ac:dyDescent="0.25">
      <c r="A23" s="361"/>
      <c r="C23" s="93" t="s">
        <v>407</v>
      </c>
    </row>
    <row r="24" spans="1:6" x14ac:dyDescent="0.25">
      <c r="A24" s="361"/>
      <c r="F24" s="144"/>
    </row>
    <row r="25" spans="1:6" x14ac:dyDescent="0.25">
      <c r="A25" s="361"/>
      <c r="C25" s="5" t="s">
        <v>408</v>
      </c>
      <c r="F25" s="141"/>
    </row>
    <row r="26" spans="1:6" x14ac:dyDescent="0.25">
      <c r="A26" s="361"/>
      <c r="C26" s="47" t="s">
        <v>59</v>
      </c>
      <c r="D26" s="47" t="s">
        <v>66</v>
      </c>
      <c r="E26" s="47" t="s">
        <v>455</v>
      </c>
      <c r="F26" s="141" t="str">
        <f>CONCATENATE("Riket ",E26)</f>
        <v>Riket 2020</v>
      </c>
    </row>
    <row r="27" spans="1:6" x14ac:dyDescent="0.25">
      <c r="A27" s="361"/>
      <c r="C27" s="10" t="s">
        <v>49</v>
      </c>
      <c r="D27" s="207">
        <v>570.44753628504873</v>
      </c>
      <c r="E27" s="207">
        <v>665.92251639870074</v>
      </c>
      <c r="F27" s="141">
        <f t="shared" ref="F27:F48" si="0">$E$48</f>
        <v>923.06659969784153</v>
      </c>
    </row>
    <row r="28" spans="1:6" x14ac:dyDescent="0.25">
      <c r="A28" s="361"/>
      <c r="C28" t="s">
        <v>51</v>
      </c>
      <c r="D28" s="137">
        <v>1305.6633473455422</v>
      </c>
      <c r="E28" s="137">
        <v>1107.1231790398408</v>
      </c>
      <c r="F28" s="141">
        <f t="shared" si="0"/>
        <v>923.06659969784153</v>
      </c>
    </row>
    <row r="29" spans="1:6" x14ac:dyDescent="0.25">
      <c r="A29" s="361"/>
      <c r="C29" s="10" t="s">
        <v>50</v>
      </c>
      <c r="D29" s="207">
        <v>840.22316327216504</v>
      </c>
      <c r="E29" s="207">
        <v>868.40057314437831</v>
      </c>
      <c r="F29" s="141">
        <f t="shared" si="0"/>
        <v>923.06659969784153</v>
      </c>
    </row>
    <row r="30" spans="1:6" x14ac:dyDescent="0.25">
      <c r="A30" s="361"/>
      <c r="C30" t="s">
        <v>58</v>
      </c>
      <c r="D30" s="137">
        <v>1333.2044382861254</v>
      </c>
      <c r="E30" s="137">
        <v>1342.1583275893809</v>
      </c>
      <c r="F30" s="141">
        <f t="shared" si="0"/>
        <v>923.06659969784153</v>
      </c>
    </row>
    <row r="31" spans="1:6" x14ac:dyDescent="0.25">
      <c r="A31" s="361"/>
      <c r="C31" s="10" t="s">
        <v>44</v>
      </c>
      <c r="D31" s="207">
        <v>786.64430861471021</v>
      </c>
      <c r="E31" s="207">
        <v>825.7830419906303</v>
      </c>
      <c r="F31" s="141">
        <f t="shared" si="0"/>
        <v>923.06659969784153</v>
      </c>
    </row>
    <row r="32" spans="1:6" x14ac:dyDescent="0.25">
      <c r="A32" s="361"/>
      <c r="C32" t="s">
        <v>46</v>
      </c>
      <c r="D32" s="137">
        <v>843.80227230988385</v>
      </c>
      <c r="E32" s="137">
        <v>1058.0284085571757</v>
      </c>
      <c r="F32" s="141">
        <f t="shared" si="0"/>
        <v>923.06659969784153</v>
      </c>
    </row>
    <row r="33" spans="1:16" x14ac:dyDescent="0.25">
      <c r="A33" s="361"/>
      <c r="C33" s="10" t="s">
        <v>45</v>
      </c>
      <c r="D33" s="207">
        <v>928.92122910945784</v>
      </c>
      <c r="E33" s="207">
        <v>890.20771513353111</v>
      </c>
      <c r="F33" s="141">
        <f t="shared" si="0"/>
        <v>923.06659969784153</v>
      </c>
    </row>
    <row r="34" spans="1:16" x14ac:dyDescent="0.25">
      <c r="A34" s="361"/>
      <c r="C34" t="s">
        <v>40</v>
      </c>
      <c r="D34" s="137">
        <v>954.99782193479211</v>
      </c>
      <c r="E34" s="137">
        <v>1214.1574080234182</v>
      </c>
      <c r="F34" s="141">
        <f t="shared" si="0"/>
        <v>923.06659969784153</v>
      </c>
      <c r="O34" s="158"/>
      <c r="P34" s="158"/>
    </row>
    <row r="35" spans="1:16" x14ac:dyDescent="0.25">
      <c r="C35" s="10" t="s">
        <v>38</v>
      </c>
      <c r="D35" s="207">
        <v>979.91303585078242</v>
      </c>
      <c r="E35" s="207">
        <v>1004.0488884418066</v>
      </c>
      <c r="F35" s="141">
        <f t="shared" si="0"/>
        <v>923.06659969784153</v>
      </c>
      <c r="O35" s="158"/>
      <c r="P35" s="158"/>
    </row>
    <row r="36" spans="1:16" x14ac:dyDescent="0.25">
      <c r="C36" t="s">
        <v>48</v>
      </c>
      <c r="D36" s="137">
        <v>1081.7941573734045</v>
      </c>
      <c r="E36" s="137">
        <v>1072.4556672678818</v>
      </c>
      <c r="F36" s="141">
        <f t="shared" si="0"/>
        <v>923.06659969784153</v>
      </c>
      <c r="O36" s="158"/>
      <c r="P36" s="158"/>
    </row>
    <row r="37" spans="1:16" x14ac:dyDescent="0.25">
      <c r="C37" s="10" t="s">
        <v>42</v>
      </c>
      <c r="D37" s="207">
        <v>984.58364922030387</v>
      </c>
      <c r="E37" s="207">
        <v>1032.396187533586</v>
      </c>
      <c r="F37" s="141">
        <f t="shared" si="0"/>
        <v>923.06659969784153</v>
      </c>
      <c r="O37" s="158"/>
      <c r="P37" s="158"/>
    </row>
    <row r="38" spans="1:16" x14ac:dyDescent="0.25">
      <c r="C38" t="s">
        <v>56</v>
      </c>
      <c r="D38" s="137">
        <v>893.47674453718571</v>
      </c>
      <c r="E38" s="137">
        <v>893.96277007371657</v>
      </c>
      <c r="F38" s="141">
        <f t="shared" si="0"/>
        <v>923.06659969784153</v>
      </c>
      <c r="O38" s="158"/>
      <c r="P38" s="158"/>
    </row>
    <row r="39" spans="1:16" x14ac:dyDescent="0.25">
      <c r="C39" s="10" t="s">
        <v>52</v>
      </c>
      <c r="D39" s="207">
        <v>842.73442534718538</v>
      </c>
      <c r="E39" s="207">
        <v>908.49638545698781</v>
      </c>
      <c r="F39" s="141">
        <f t="shared" si="0"/>
        <v>923.06659969784153</v>
      </c>
      <c r="O39" s="158"/>
      <c r="P39" s="158"/>
    </row>
    <row r="40" spans="1:16" x14ac:dyDescent="0.25">
      <c r="C40" t="s">
        <v>57</v>
      </c>
      <c r="D40" s="137">
        <v>987.51660897951149</v>
      </c>
      <c r="E40" s="137">
        <v>1010.9834022045327</v>
      </c>
      <c r="F40" s="141">
        <f t="shared" si="0"/>
        <v>923.06659969784153</v>
      </c>
      <c r="O40" s="158"/>
      <c r="P40" s="158"/>
    </row>
    <row r="41" spans="1:16" x14ac:dyDescent="0.25">
      <c r="C41" s="10" t="s">
        <v>55</v>
      </c>
      <c r="D41" s="207">
        <v>996.93668545741275</v>
      </c>
      <c r="E41" s="207">
        <v>1006.7077769077835</v>
      </c>
      <c r="F41" s="141">
        <f t="shared" si="0"/>
        <v>923.06659969784153</v>
      </c>
      <c r="O41" s="158"/>
      <c r="P41" s="158"/>
    </row>
    <row r="42" spans="1:16" x14ac:dyDescent="0.25">
      <c r="C42" t="s">
        <v>39</v>
      </c>
      <c r="D42" s="137">
        <v>933.79079474660193</v>
      </c>
      <c r="E42" s="137">
        <v>943.07484809299353</v>
      </c>
      <c r="F42" s="141">
        <f t="shared" si="0"/>
        <v>923.06659969784153</v>
      </c>
      <c r="O42" s="158"/>
      <c r="P42" s="158"/>
    </row>
    <row r="43" spans="1:16" x14ac:dyDescent="0.25">
      <c r="C43" s="10" t="s">
        <v>41</v>
      </c>
      <c r="D43" s="207">
        <v>880.36133091146974</v>
      </c>
      <c r="E43" s="207">
        <v>942.60213841990662</v>
      </c>
      <c r="F43" s="141">
        <f t="shared" si="0"/>
        <v>923.06659969784153</v>
      </c>
      <c r="O43" s="158"/>
      <c r="P43" s="158"/>
    </row>
    <row r="44" spans="1:16" x14ac:dyDescent="0.25">
      <c r="C44" t="s">
        <v>54</v>
      </c>
      <c r="D44" s="137">
        <v>1006.7373964222102</v>
      </c>
      <c r="E44" s="137">
        <v>986.69414526035143</v>
      </c>
      <c r="F44" s="141">
        <f t="shared" si="0"/>
        <v>923.06659969784153</v>
      </c>
      <c r="O44" s="158"/>
      <c r="P44" s="158"/>
    </row>
    <row r="45" spans="1:16" x14ac:dyDescent="0.25">
      <c r="C45" s="10" t="s">
        <v>43</v>
      </c>
      <c r="D45" s="207">
        <v>829.35844162991009</v>
      </c>
      <c r="E45" s="207">
        <v>906.96398642419274</v>
      </c>
      <c r="F45" s="141">
        <f t="shared" si="0"/>
        <v>923.06659969784153</v>
      </c>
      <c r="O45" s="158"/>
      <c r="P45" s="158"/>
    </row>
    <row r="46" spans="1:16" x14ac:dyDescent="0.25">
      <c r="C46" t="s">
        <v>53</v>
      </c>
      <c r="D46" s="137">
        <v>1158.2565431153769</v>
      </c>
      <c r="E46" s="137">
        <v>1043.3780125333099</v>
      </c>
      <c r="F46" s="141">
        <f t="shared" si="0"/>
        <v>923.06659969784153</v>
      </c>
      <c r="O46" s="158"/>
      <c r="P46" s="158"/>
    </row>
    <row r="47" spans="1:16" x14ac:dyDescent="0.25">
      <c r="C47" s="10" t="s">
        <v>47</v>
      </c>
      <c r="D47" s="207">
        <v>1127.5805400391055</v>
      </c>
      <c r="E47" s="207">
        <v>1133.7505107886577</v>
      </c>
      <c r="F47" s="141">
        <f t="shared" si="0"/>
        <v>923.06659969784153</v>
      </c>
      <c r="O47" s="158"/>
      <c r="P47" s="158"/>
    </row>
    <row r="48" spans="1:16" x14ac:dyDescent="0.25">
      <c r="C48" s="89" t="s">
        <v>60</v>
      </c>
      <c r="D48" s="139">
        <v>898.02300223725206</v>
      </c>
      <c r="E48" s="139">
        <v>923.06659969784153</v>
      </c>
      <c r="F48" s="141">
        <f t="shared" si="0"/>
        <v>923.06659969784153</v>
      </c>
      <c r="O48" s="158"/>
      <c r="P48" s="158"/>
    </row>
    <row r="49" spans="15:16" x14ac:dyDescent="0.25">
      <c r="O49" s="158"/>
      <c r="P49" s="158"/>
    </row>
    <row r="50" spans="15:16" x14ac:dyDescent="0.25">
      <c r="O50" s="158"/>
      <c r="P50" s="158"/>
    </row>
    <row r="51" spans="15:16" x14ac:dyDescent="0.25">
      <c r="O51" s="158"/>
      <c r="P51" s="158"/>
    </row>
    <row r="52" spans="15:16" x14ac:dyDescent="0.25">
      <c r="O52" s="158"/>
      <c r="P52" s="158"/>
    </row>
    <row r="53" spans="15:16" x14ac:dyDescent="0.25">
      <c r="O53" s="158"/>
      <c r="P53" s="158"/>
    </row>
    <row r="54" spans="15:16" x14ac:dyDescent="0.25">
      <c r="O54" s="158"/>
      <c r="P54" s="158"/>
    </row>
    <row r="55" spans="15:16" x14ac:dyDescent="0.25">
      <c r="O55" s="158"/>
      <c r="P55" s="158"/>
    </row>
  </sheetData>
  <hyperlinks>
    <hyperlink ref="A18" location="'Regional utveckling'!A1" display="Regional utveckling" xr:uid="{00000000-0004-0000-3B00-000000000000}"/>
    <hyperlink ref="A15" location="'Läkemedel'!A1" display="Läkemedel" xr:uid="{00000000-0004-0000-3B00-000001000000}"/>
    <hyperlink ref="A14" location="'Övrig hälso- och sjukvård'!A1" display="Övrig hälso- och sjukvård" xr:uid="{00000000-0004-0000-3B00-000002000000}"/>
    <hyperlink ref="A13" location="'Tandvård'!A1" display="Tandvård" xr:uid="{00000000-0004-0000-3B00-000003000000}"/>
    <hyperlink ref="A12" location="'Specialiserad psykiatrisk vård'!A1" display="Specialiserad psykiatrisk vård" xr:uid="{00000000-0004-0000-3B00-000004000000}"/>
    <hyperlink ref="A11" location="'Specialiserad somatisk vård'!A1" display="Specialiserad somatisk vård" xr:uid="{00000000-0004-0000-3B00-000005000000}"/>
    <hyperlink ref="A10" location="'Vårdcentraler'!A1" display="Vårdcentraler" xr:uid="{00000000-0004-0000-3B00-000006000000}"/>
    <hyperlink ref="A9" location="'Primärvård'!A1" display="Primärvård" xr:uid="{00000000-0004-0000-3B00-000007000000}"/>
    <hyperlink ref="A8" location="'Vårdplatser'!A1" display="Vårdplatser" xr:uid="{00000000-0004-0000-3B00-000008000000}"/>
    <hyperlink ref="A7" location="'Hälso- och sjukvård'!A1" display="Hälso- och sjukvård" xr:uid="{00000000-0004-0000-3B00-000009000000}"/>
    <hyperlink ref="A6" location="'Kostnader och intäkter'!A1" display="Kostnader för" xr:uid="{00000000-0004-0000-3B00-00000A000000}"/>
    <hyperlink ref="A5" location="'Regionernas ekonomi'!A1" display="Regionernas ekonomi" xr:uid="{00000000-0004-0000-3B00-00000B000000}"/>
    <hyperlink ref="A19" location="'Trafik och infrastruktur'!A1" display="Trafik och infrastruktur, samt allmän regional utveckling" xr:uid="{00000000-0004-0000-3B00-00000C000000}"/>
    <hyperlink ref="A20" location="'Utbildning och kultur'!A1" display="Utbildning och kultur" xr:uid="{00000000-0004-0000-3B00-00000D000000}"/>
    <hyperlink ref="A4" location="Innehåll!A1" display="Innehåll" xr:uid="{00000000-0004-0000-3B00-00000E000000}"/>
    <hyperlink ref="A16" location="'Läkemedelsförmån'!A1" display="Läkemedelsförmån" xr:uid="{E26BE672-107A-40F2-AA7C-EC39784FB80A}"/>
    <hyperlink ref="A17" location="'Rekvisitionsläkemedel'!A1" display="Rekvisitionsläkemedel" xr:uid="{8F712800-DA91-4F82-B424-64B6B779F85B}"/>
  </hyperlinks>
  <pageMargins left="0.7" right="0.7" top="0.75" bottom="0.75" header="0.3" footer="0.3"/>
  <pageSetup paperSize="9" orientation="portrait"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codeName="Blad37">
    <tabColor theme="6"/>
  </sheetPr>
  <dimension ref="A1:J34"/>
  <sheetViews>
    <sheetView showGridLines="0" showRowColHeaders="0" workbookViewId="0"/>
  </sheetViews>
  <sheetFormatPr defaultRowHeight="15" x14ac:dyDescent="0.25"/>
  <cols>
    <col min="1" max="1" width="59.5703125" customWidth="1"/>
  </cols>
  <sheetData>
    <row r="1" spans="1:10" ht="35.25" x14ac:dyDescent="0.5">
      <c r="A1" s="3" t="s">
        <v>7</v>
      </c>
    </row>
    <row r="2" spans="1:10" x14ac:dyDescent="0.25">
      <c r="A2" s="239"/>
    </row>
    <row r="3" spans="1:10" x14ac:dyDescent="0.25">
      <c r="A3" s="239"/>
    </row>
    <row r="4" spans="1:10" x14ac:dyDescent="0.25">
      <c r="A4" s="17" t="s">
        <v>14</v>
      </c>
      <c r="C4" s="5" t="s">
        <v>358</v>
      </c>
    </row>
    <row r="5" spans="1:10" x14ac:dyDescent="0.25">
      <c r="A5" s="18" t="s">
        <v>0</v>
      </c>
      <c r="C5" s="419" t="s">
        <v>153</v>
      </c>
      <c r="D5" s="419"/>
      <c r="E5" s="419"/>
      <c r="F5" s="419"/>
      <c r="G5" s="419"/>
      <c r="H5" s="419"/>
      <c r="I5" s="419"/>
      <c r="J5" s="419"/>
    </row>
    <row r="6" spans="1:10" x14ac:dyDescent="0.25">
      <c r="A6" s="18" t="s">
        <v>2</v>
      </c>
      <c r="C6" s="420"/>
      <c r="D6" s="420"/>
      <c r="E6" s="420"/>
      <c r="F6" s="420"/>
      <c r="G6" s="420"/>
      <c r="H6" s="420"/>
      <c r="I6" s="420"/>
      <c r="J6" s="420"/>
    </row>
    <row r="7" spans="1:10" x14ac:dyDescent="0.25">
      <c r="A7" s="18" t="s">
        <v>4</v>
      </c>
      <c r="C7" s="420"/>
      <c r="D7" s="420"/>
      <c r="E7" s="420"/>
      <c r="F7" s="420"/>
      <c r="G7" s="420"/>
      <c r="H7" s="420"/>
      <c r="I7" s="420"/>
      <c r="J7" s="420"/>
    </row>
    <row r="8" spans="1:10" x14ac:dyDescent="0.25">
      <c r="A8" s="18" t="s">
        <v>6</v>
      </c>
      <c r="C8" s="420"/>
      <c r="D8" s="420"/>
      <c r="E8" s="420"/>
      <c r="F8" s="420"/>
      <c r="G8" s="420"/>
      <c r="H8" s="420"/>
      <c r="I8" s="420"/>
      <c r="J8" s="420"/>
    </row>
    <row r="9" spans="1:10" x14ac:dyDescent="0.25">
      <c r="A9" s="18" t="s">
        <v>8</v>
      </c>
      <c r="C9" s="420"/>
      <c r="D9" s="420"/>
      <c r="E9" s="420"/>
      <c r="F9" s="420"/>
      <c r="G9" s="420"/>
      <c r="H9" s="420"/>
      <c r="I9" s="420"/>
      <c r="J9" s="420"/>
    </row>
    <row r="10" spans="1:10" x14ac:dyDescent="0.25">
      <c r="A10" s="18" t="s">
        <v>10</v>
      </c>
      <c r="C10" s="420"/>
      <c r="D10" s="420"/>
      <c r="E10" s="420"/>
      <c r="F10" s="420"/>
      <c r="G10" s="420"/>
      <c r="H10" s="420"/>
      <c r="I10" s="420"/>
      <c r="J10" s="420"/>
    </row>
    <row r="11" spans="1:10" x14ac:dyDescent="0.25">
      <c r="A11" s="18" t="s">
        <v>12</v>
      </c>
      <c r="C11" s="420"/>
      <c r="D11" s="420"/>
      <c r="E11" s="420"/>
      <c r="F11" s="420"/>
      <c r="G11" s="420"/>
      <c r="H11" s="420"/>
      <c r="I11" s="420"/>
      <c r="J11" s="420"/>
    </row>
    <row r="12" spans="1:10" x14ac:dyDescent="0.25">
      <c r="A12" s="18" t="s">
        <v>13</v>
      </c>
      <c r="C12" s="420"/>
      <c r="D12" s="420"/>
      <c r="E12" s="420"/>
      <c r="F12" s="420"/>
      <c r="G12" s="420"/>
      <c r="H12" s="420"/>
      <c r="I12" s="420"/>
      <c r="J12" s="420"/>
    </row>
    <row r="13" spans="1:10" x14ac:dyDescent="0.25">
      <c r="A13" s="18" t="s">
        <v>1</v>
      </c>
      <c r="C13" s="420"/>
      <c r="D13" s="420"/>
      <c r="E13" s="420"/>
      <c r="F13" s="420"/>
      <c r="G13" s="420"/>
      <c r="H13" s="420"/>
      <c r="I13" s="420"/>
      <c r="J13" s="420"/>
    </row>
    <row r="14" spans="1:10" x14ac:dyDescent="0.25">
      <c r="A14" s="18" t="s">
        <v>3</v>
      </c>
      <c r="C14" s="420"/>
      <c r="D14" s="420"/>
      <c r="E14" s="420"/>
      <c r="F14" s="420"/>
      <c r="G14" s="420"/>
      <c r="H14" s="420"/>
      <c r="I14" s="420"/>
      <c r="J14" s="420"/>
    </row>
    <row r="15" spans="1:10" x14ac:dyDescent="0.25">
      <c r="A15" s="18" t="s">
        <v>5</v>
      </c>
      <c r="C15" s="420"/>
      <c r="D15" s="420"/>
      <c r="E15" s="420"/>
      <c r="F15" s="420"/>
      <c r="G15" s="420"/>
      <c r="H15" s="420"/>
      <c r="I15" s="420"/>
      <c r="J15" s="420"/>
    </row>
    <row r="16" spans="1:10" x14ac:dyDescent="0.25">
      <c r="A16" s="53" t="s">
        <v>7</v>
      </c>
      <c r="C16" s="420"/>
      <c r="D16" s="420"/>
      <c r="E16" s="420"/>
      <c r="F16" s="420"/>
      <c r="G16" s="420"/>
      <c r="H16" s="420"/>
      <c r="I16" s="420"/>
      <c r="J16" s="420"/>
    </row>
    <row r="17" spans="1:1" x14ac:dyDescent="0.25">
      <c r="A17" s="34" t="s">
        <v>145</v>
      </c>
    </row>
    <row r="18" spans="1:1" x14ac:dyDescent="0.25">
      <c r="A18" s="34" t="s">
        <v>146</v>
      </c>
    </row>
    <row r="19" spans="1:1" x14ac:dyDescent="0.25">
      <c r="A19" s="34" t="s">
        <v>147</v>
      </c>
    </row>
    <row r="20" spans="1:1" x14ac:dyDescent="0.25">
      <c r="A20" s="18" t="s">
        <v>9</v>
      </c>
    </row>
    <row r="21" spans="1:1" x14ac:dyDescent="0.25">
      <c r="A21" s="360" t="s">
        <v>11</v>
      </c>
    </row>
    <row r="22" spans="1:1" x14ac:dyDescent="0.25">
      <c r="A22" s="361"/>
    </row>
    <row r="23" spans="1:1" x14ac:dyDescent="0.25">
      <c r="A23" s="361"/>
    </row>
    <row r="24" spans="1:1" x14ac:dyDescent="0.25">
      <c r="A24" s="361"/>
    </row>
    <row r="25" spans="1:1" x14ac:dyDescent="0.25">
      <c r="A25" s="361"/>
    </row>
    <row r="26" spans="1:1" x14ac:dyDescent="0.25">
      <c r="A26" s="361"/>
    </row>
    <row r="27" spans="1:1" x14ac:dyDescent="0.25">
      <c r="A27" s="361"/>
    </row>
    <row r="28" spans="1:1" x14ac:dyDescent="0.25">
      <c r="A28" s="361"/>
    </row>
    <row r="29" spans="1:1" x14ac:dyDescent="0.25">
      <c r="A29" s="361"/>
    </row>
    <row r="30" spans="1:1" x14ac:dyDescent="0.25">
      <c r="A30" s="361"/>
    </row>
    <row r="31" spans="1:1" x14ac:dyDescent="0.25">
      <c r="A31" s="361"/>
    </row>
    <row r="32" spans="1:1" x14ac:dyDescent="0.25">
      <c r="A32" s="361"/>
    </row>
    <row r="33" spans="1:1" x14ac:dyDescent="0.25">
      <c r="A33" s="361"/>
    </row>
    <row r="34" spans="1:1" x14ac:dyDescent="0.25">
      <c r="A34" s="361"/>
    </row>
  </sheetData>
  <mergeCells count="1">
    <mergeCell ref="C5:J16"/>
  </mergeCells>
  <hyperlinks>
    <hyperlink ref="A16" location="'Regional utveckling'!A1" display="Regional utveckling" xr:uid="{00000000-0004-0000-3C00-000000000000}"/>
    <hyperlink ref="A15" location="'Läkemedel'!A1" display="Läkemedel" xr:uid="{00000000-0004-0000-3C00-000001000000}"/>
    <hyperlink ref="A14" location="'Övrig hälso- och sjukvård'!A1" display="Övrig hälso- och sjukvård" xr:uid="{00000000-0004-0000-3C00-000002000000}"/>
    <hyperlink ref="A13" location="'Tandvård'!A1" display="Tandvård" xr:uid="{00000000-0004-0000-3C00-000003000000}"/>
    <hyperlink ref="A12" location="'Specialiserad psykiatrisk vård'!A1" display="Specialiserad psykiatrisk vård" xr:uid="{00000000-0004-0000-3C00-000004000000}"/>
    <hyperlink ref="A11" location="'Specialiserad somatisk vård'!A1" display="Specialiserad somatisk vård" xr:uid="{00000000-0004-0000-3C00-000005000000}"/>
    <hyperlink ref="A10" location="'Vårdcentraler'!A1" display="Vårdcentraler" xr:uid="{00000000-0004-0000-3C00-000006000000}"/>
    <hyperlink ref="A9" location="'Primärvård'!A1" display="Primärvård" xr:uid="{00000000-0004-0000-3C00-000007000000}"/>
    <hyperlink ref="A8" location="'Vårdplatser'!A1" display="Vårdplatser" xr:uid="{00000000-0004-0000-3C00-000008000000}"/>
    <hyperlink ref="A7" location="'Hälso- och sjukvård'!A1" display="Hälso- och sjukvård" xr:uid="{00000000-0004-0000-3C00-000009000000}"/>
    <hyperlink ref="A6" location="'Kostnader och intäkter'!A1" display="Kostnader för" xr:uid="{00000000-0004-0000-3C00-00000A000000}"/>
    <hyperlink ref="A5" location="'Regionernas ekonomi'!A1" display="Regionernas ekonomi" xr:uid="{00000000-0004-0000-3C00-00000B000000}"/>
    <hyperlink ref="A20" location="'Trafik och infrastruktur'!A1" display="Trafik och infrastruktur, samt allmän regional utveckling" xr:uid="{00000000-0004-0000-3C00-00000C000000}"/>
    <hyperlink ref="A21" location="'Utbildning och kultur'!A1" display="Utbildning och kultur" xr:uid="{00000000-0004-0000-3C00-00000D000000}"/>
    <hyperlink ref="A4" location="Innehåll!A1" display="Innehåll" xr:uid="{00000000-0004-0000-3C00-00000E000000}"/>
    <hyperlink ref="A17" location="'Regional utveckling 1'!A1" display="Regional utveckling 1" xr:uid="{4F229EDA-C856-479D-A343-E9F79FEEDE97}"/>
    <hyperlink ref="A18" location="'Regional utveckling 2'!A1" display="Regional utveckling 2" xr:uid="{A7B61114-DDFC-4DC6-B3EE-0E79BD157D96}"/>
    <hyperlink ref="A19" location="'Regional utveckling 3'!A1" display="Regional utveckling 3" xr:uid="{A4518BB0-CD53-4A50-8672-2A841A572A1D}"/>
  </hyperlinks>
  <pageMargins left="0.7" right="0.7" top="0.75" bottom="0.75" header="0.3" footer="0.3"/>
  <drawing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codeName="Blad65">
    <tabColor theme="6"/>
  </sheetPr>
  <dimension ref="A1:L34"/>
  <sheetViews>
    <sheetView showGridLines="0" showRowColHeaders="0" workbookViewId="0"/>
  </sheetViews>
  <sheetFormatPr defaultRowHeight="15" x14ac:dyDescent="0.25"/>
  <cols>
    <col min="1" max="1" width="59.5703125" customWidth="1"/>
    <col min="3" max="3" width="59" bestFit="1" customWidth="1"/>
  </cols>
  <sheetData>
    <row r="1" spans="1:12" ht="35.25" x14ac:dyDescent="0.5">
      <c r="A1" s="3" t="s">
        <v>7</v>
      </c>
    </row>
    <row r="2" spans="1:12" x14ac:dyDescent="0.25">
      <c r="A2" s="239"/>
      <c r="C2" s="129" t="s">
        <v>358</v>
      </c>
    </row>
    <row r="3" spans="1:12" x14ac:dyDescent="0.25">
      <c r="A3" s="239"/>
      <c r="E3" s="129"/>
    </row>
    <row r="4" spans="1:12" x14ac:dyDescent="0.25">
      <c r="A4" s="17" t="s">
        <v>14</v>
      </c>
      <c r="C4" s="47" t="s">
        <v>275</v>
      </c>
      <c r="D4" s="47" t="s">
        <v>66</v>
      </c>
      <c r="E4" s="47" t="s">
        <v>455</v>
      </c>
    </row>
    <row r="5" spans="1:12" x14ac:dyDescent="0.25">
      <c r="A5" s="18" t="s">
        <v>0</v>
      </c>
      <c r="C5" s="85" t="s">
        <v>190</v>
      </c>
      <c r="D5" s="32">
        <v>3124.523112465341</v>
      </c>
      <c r="E5" s="32">
        <v>3283.453530294054</v>
      </c>
      <c r="K5" s="1"/>
      <c r="L5" s="1"/>
    </row>
    <row r="6" spans="1:12" x14ac:dyDescent="0.25">
      <c r="A6" s="18" t="s">
        <v>2</v>
      </c>
      <c r="C6" s="2" t="s">
        <v>262</v>
      </c>
      <c r="D6" s="1">
        <v>1614.3284902748328</v>
      </c>
      <c r="E6" s="1">
        <v>1476.0768826037499</v>
      </c>
      <c r="K6" s="1"/>
      <c r="L6" s="1"/>
    </row>
    <row r="7" spans="1:12" x14ac:dyDescent="0.25">
      <c r="A7" s="18" t="s">
        <v>4</v>
      </c>
      <c r="C7" s="85" t="s">
        <v>186</v>
      </c>
      <c r="D7" s="32">
        <v>15735.900843189616</v>
      </c>
      <c r="E7" s="32">
        <v>15607.271071994692</v>
      </c>
      <c r="K7" s="1"/>
      <c r="L7" s="1"/>
    </row>
    <row r="8" spans="1:12" x14ac:dyDescent="0.25">
      <c r="A8" s="18" t="s">
        <v>6</v>
      </c>
      <c r="C8" s="123" t="s">
        <v>192</v>
      </c>
      <c r="D8" s="124">
        <v>217.56833653999999</v>
      </c>
      <c r="E8" s="124">
        <v>208.25360890000002</v>
      </c>
      <c r="K8" s="1"/>
      <c r="L8" s="1"/>
    </row>
    <row r="9" spans="1:12" x14ac:dyDescent="0.25">
      <c r="A9" s="18" t="s">
        <v>8</v>
      </c>
      <c r="C9" s="85" t="s">
        <v>187</v>
      </c>
      <c r="D9" s="32">
        <v>22030.962335159995</v>
      </c>
      <c r="E9" s="32">
        <v>23911.019903719691</v>
      </c>
      <c r="K9" s="1"/>
      <c r="L9" s="1"/>
    </row>
    <row r="10" spans="1:12" x14ac:dyDescent="0.25">
      <c r="A10" s="18" t="s">
        <v>10</v>
      </c>
      <c r="C10" s="2" t="s">
        <v>273</v>
      </c>
      <c r="D10" s="1">
        <v>3374.9634425813792</v>
      </c>
      <c r="E10" s="1">
        <v>3040.6458827158217</v>
      </c>
      <c r="K10" s="1"/>
      <c r="L10" s="1"/>
    </row>
    <row r="11" spans="1:12" x14ac:dyDescent="0.25">
      <c r="A11" s="18" t="s">
        <v>12</v>
      </c>
      <c r="C11" s="85" t="s">
        <v>265</v>
      </c>
      <c r="D11" s="32">
        <v>781.99786579199986</v>
      </c>
      <c r="E11" s="32">
        <v>799.58664442077099</v>
      </c>
      <c r="K11" s="1"/>
      <c r="L11" s="1"/>
    </row>
    <row r="12" spans="1:12" x14ac:dyDescent="0.25">
      <c r="A12" s="18" t="s">
        <v>13</v>
      </c>
      <c r="C12" s="88" t="s">
        <v>266</v>
      </c>
      <c r="D12" s="92">
        <v>46662.676089463166</v>
      </c>
      <c r="E12" s="92">
        <v>48118.053915748729</v>
      </c>
      <c r="K12" s="1"/>
      <c r="L12" s="1"/>
    </row>
    <row r="13" spans="1:12" x14ac:dyDescent="0.25">
      <c r="A13" s="18" t="s">
        <v>1</v>
      </c>
      <c r="C13" s="125" t="s">
        <v>274</v>
      </c>
      <c r="D13" s="126">
        <v>46445.10775292317</v>
      </c>
      <c r="E13" s="126">
        <v>47909.800306848731</v>
      </c>
      <c r="K13" s="1"/>
      <c r="L13" s="1"/>
    </row>
    <row r="14" spans="1:12" x14ac:dyDescent="0.25">
      <c r="A14" s="18" t="s">
        <v>3</v>
      </c>
      <c r="C14" s="89" t="s">
        <v>251</v>
      </c>
      <c r="D14" s="114">
        <v>32999.017857197403</v>
      </c>
      <c r="E14" s="114">
        <v>35278.255963794298</v>
      </c>
      <c r="K14" s="1"/>
      <c r="L14" s="1"/>
    </row>
    <row r="15" spans="1:12" x14ac:dyDescent="0.25">
      <c r="A15" s="18" t="s">
        <v>5</v>
      </c>
      <c r="C15" s="85" t="s">
        <v>269</v>
      </c>
      <c r="D15" s="32">
        <v>6624.8703301999994</v>
      </c>
      <c r="E15" s="32">
        <v>4431.1354547599994</v>
      </c>
      <c r="K15" s="1"/>
      <c r="L15" s="1"/>
    </row>
    <row r="16" spans="1:12" x14ac:dyDescent="0.25">
      <c r="A16" s="18" t="s">
        <v>7</v>
      </c>
      <c r="C16" s="2" t="s">
        <v>214</v>
      </c>
      <c r="D16" s="1">
        <v>1677.1782158419996</v>
      </c>
      <c r="E16" s="1">
        <v>1654.1239507251</v>
      </c>
      <c r="K16" s="1"/>
      <c r="L16" s="1"/>
    </row>
    <row r="17" spans="1:12" x14ac:dyDescent="0.25">
      <c r="A17" s="363" t="s">
        <v>145</v>
      </c>
      <c r="C17" s="127" t="s">
        <v>215</v>
      </c>
      <c r="D17" s="25">
        <v>38.277461799999998</v>
      </c>
      <c r="E17" s="25">
        <v>43.715617500000008</v>
      </c>
      <c r="K17" s="1"/>
      <c r="L17" s="1"/>
    </row>
    <row r="18" spans="1:12" x14ac:dyDescent="0.25">
      <c r="A18" s="34" t="s">
        <v>146</v>
      </c>
      <c r="C18" s="2" t="s">
        <v>216</v>
      </c>
      <c r="D18" s="1">
        <v>2217.5026200290845</v>
      </c>
      <c r="E18" s="1">
        <v>2211.8249022408781</v>
      </c>
      <c r="K18" s="1"/>
      <c r="L18" s="1"/>
    </row>
    <row r="19" spans="1:12" x14ac:dyDescent="0.25">
      <c r="A19" s="34" t="s">
        <v>147</v>
      </c>
      <c r="C19" s="85" t="s">
        <v>217</v>
      </c>
      <c r="D19" s="32">
        <v>161.01130104838393</v>
      </c>
      <c r="E19" s="32">
        <v>152.87895108960572</v>
      </c>
      <c r="K19" s="1"/>
      <c r="L19" s="1"/>
    </row>
    <row r="20" spans="1:12" x14ac:dyDescent="0.25">
      <c r="A20" s="18" t="s">
        <v>9</v>
      </c>
      <c r="C20" s="2" t="s">
        <v>218</v>
      </c>
      <c r="D20" s="1">
        <v>3415.941534898001</v>
      </c>
      <c r="E20" s="1">
        <v>5175.5152336143092</v>
      </c>
      <c r="K20" s="1"/>
      <c r="L20" s="1"/>
    </row>
    <row r="21" spans="1:12" x14ac:dyDescent="0.25">
      <c r="A21" s="360" t="s">
        <v>11</v>
      </c>
      <c r="C21" s="85" t="s">
        <v>220</v>
      </c>
      <c r="D21" s="32">
        <v>470.76244483078597</v>
      </c>
      <c r="E21" s="32">
        <v>360.57205017629082</v>
      </c>
      <c r="K21" s="1"/>
      <c r="L21" s="1"/>
    </row>
    <row r="22" spans="1:12" x14ac:dyDescent="0.25">
      <c r="A22" s="361"/>
      <c r="C22" s="88" t="s">
        <v>270</v>
      </c>
      <c r="D22" s="92">
        <v>14567.266446848247</v>
      </c>
      <c r="E22" s="92">
        <v>13986.050542606179</v>
      </c>
      <c r="K22" s="1"/>
      <c r="L22" s="1"/>
    </row>
    <row r="23" spans="1:12" x14ac:dyDescent="0.25">
      <c r="A23" s="361"/>
      <c r="C23" s="125" t="s">
        <v>276</v>
      </c>
      <c r="D23" s="126">
        <v>14528.988985048247</v>
      </c>
      <c r="E23" s="126">
        <v>13942.334925106179</v>
      </c>
      <c r="K23" s="1"/>
      <c r="L23" s="1"/>
    </row>
    <row r="24" spans="1:12" x14ac:dyDescent="0.25">
      <c r="A24" s="361"/>
    </row>
    <row r="25" spans="1:12" x14ac:dyDescent="0.25">
      <c r="A25" s="361"/>
      <c r="C25" s="93" t="s">
        <v>398</v>
      </c>
    </row>
    <row r="26" spans="1:12" x14ac:dyDescent="0.25">
      <c r="A26" s="361"/>
    </row>
    <row r="27" spans="1:12" x14ac:dyDescent="0.25">
      <c r="A27" s="361"/>
    </row>
    <row r="28" spans="1:12" x14ac:dyDescent="0.25">
      <c r="A28" s="361"/>
    </row>
    <row r="29" spans="1:12" x14ac:dyDescent="0.25">
      <c r="A29" s="361"/>
    </row>
    <row r="30" spans="1:12" x14ac:dyDescent="0.25">
      <c r="A30" s="361"/>
    </row>
    <row r="31" spans="1:12" x14ac:dyDescent="0.25">
      <c r="A31" s="361"/>
    </row>
    <row r="32" spans="1:12" x14ac:dyDescent="0.25">
      <c r="A32" s="361"/>
    </row>
    <row r="33" spans="1:1" x14ac:dyDescent="0.25">
      <c r="A33" s="361"/>
    </row>
    <row r="34" spans="1:1" x14ac:dyDescent="0.25">
      <c r="A34" s="361"/>
    </row>
  </sheetData>
  <hyperlinks>
    <hyperlink ref="A16" location="'Regional utveckling'!A1" display="Regional utveckling" xr:uid="{00000000-0004-0000-3D00-000000000000}"/>
    <hyperlink ref="A15" location="'Läkemedel'!A1" display="Läkemedel" xr:uid="{00000000-0004-0000-3D00-000001000000}"/>
    <hyperlink ref="A14" location="'Övrig hälso- och sjukvård'!A1" display="Övrig hälso- och sjukvård" xr:uid="{00000000-0004-0000-3D00-000002000000}"/>
    <hyperlink ref="A13" location="'Tandvård'!A1" display="Tandvård" xr:uid="{00000000-0004-0000-3D00-000003000000}"/>
    <hyperlink ref="A12" location="'Specialiserad psykiatrisk vård'!A1" display="Specialiserad psykiatrisk vård" xr:uid="{00000000-0004-0000-3D00-000004000000}"/>
    <hyperlink ref="A11" location="'Specialiserad somatisk vård'!A1" display="Specialiserad somatisk vård" xr:uid="{00000000-0004-0000-3D00-000005000000}"/>
    <hyperlink ref="A10" location="'Vårdcentraler'!A1" display="Vårdcentraler" xr:uid="{00000000-0004-0000-3D00-000006000000}"/>
    <hyperlink ref="A9" location="'Primärvård'!A1" display="Primärvård" xr:uid="{00000000-0004-0000-3D00-000007000000}"/>
    <hyperlink ref="A8" location="'Vårdplatser'!A1" display="Vårdplatser" xr:uid="{00000000-0004-0000-3D00-000008000000}"/>
    <hyperlink ref="A7" location="'Hälso- och sjukvård'!A1" display="Hälso- och sjukvård" xr:uid="{00000000-0004-0000-3D00-000009000000}"/>
    <hyperlink ref="A6" location="'Kostnader och intäkter'!A1" display="Kostnader för" xr:uid="{00000000-0004-0000-3D00-00000A000000}"/>
    <hyperlink ref="A5" location="'Regionernas ekonomi'!A1" display="Regionernas ekonomi" xr:uid="{00000000-0004-0000-3D00-00000B000000}"/>
    <hyperlink ref="A20" location="'Trafik och infrastruktur'!A1" display="Trafik och infrastruktur, samt allmän regional utveckling" xr:uid="{00000000-0004-0000-3D00-00000C000000}"/>
    <hyperlink ref="A21" location="'Utbildning och kultur'!A1" display="Utbildning och kultur" xr:uid="{00000000-0004-0000-3D00-00000D000000}"/>
    <hyperlink ref="A4" location="Innehåll!A1" display="Innehåll" xr:uid="{00000000-0004-0000-3D00-00000E000000}"/>
    <hyperlink ref="A17" location="'Regional utveckling 1'!A1" display="Regional utveckling 1" xr:uid="{2FA1689F-EE66-4EA4-8E06-D5468EBC0E52}"/>
    <hyperlink ref="A18" location="'Regional utveckling 2'!A1" display="Regional utveckling 2" xr:uid="{19AB2ACD-BA4F-43D5-B71B-6977B785480E}"/>
    <hyperlink ref="A19" location="'Regional utveckling 3'!A1" display="Regional utveckling 3" xr:uid="{29C0BE73-1508-472E-843B-4B906DE525BE}"/>
  </hyperlinks>
  <pageMargins left="0.7" right="0.7" top="0.75" bottom="0.75" header="0.3" footer="0.3"/>
  <drawing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codeName="Blad66">
    <tabColor theme="6"/>
  </sheetPr>
  <dimension ref="A1:I49"/>
  <sheetViews>
    <sheetView showGridLines="0" showRowColHeaders="0" workbookViewId="0"/>
  </sheetViews>
  <sheetFormatPr defaultRowHeight="15" x14ac:dyDescent="0.25"/>
  <cols>
    <col min="1" max="1" width="59.5703125" customWidth="1"/>
    <col min="3" max="3" width="25" bestFit="1" customWidth="1"/>
    <col min="4" max="4" width="41.5703125" bestFit="1" customWidth="1"/>
  </cols>
  <sheetData>
    <row r="1" spans="1:3" ht="35.25" x14ac:dyDescent="0.5">
      <c r="A1" s="3" t="s">
        <v>7</v>
      </c>
    </row>
    <row r="2" spans="1:3" x14ac:dyDescent="0.25">
      <c r="A2" s="239"/>
      <c r="C2" s="5" t="s">
        <v>489</v>
      </c>
    </row>
    <row r="3" spans="1:3" x14ac:dyDescent="0.25">
      <c r="A3" s="239"/>
    </row>
    <row r="4" spans="1:3" x14ac:dyDescent="0.25">
      <c r="A4" s="17" t="s">
        <v>14</v>
      </c>
    </row>
    <row r="5" spans="1:3" x14ac:dyDescent="0.25">
      <c r="A5" s="18" t="s">
        <v>0</v>
      </c>
    </row>
    <row r="6" spans="1:3" x14ac:dyDescent="0.25">
      <c r="A6" s="18" t="s">
        <v>2</v>
      </c>
    </row>
    <row r="7" spans="1:3" x14ac:dyDescent="0.25">
      <c r="A7" s="18" t="s">
        <v>4</v>
      </c>
    </row>
    <row r="8" spans="1:3" x14ac:dyDescent="0.25">
      <c r="A8" s="18" t="s">
        <v>6</v>
      </c>
    </row>
    <row r="9" spans="1:3" x14ac:dyDescent="0.25">
      <c r="A9" s="18" t="s">
        <v>8</v>
      </c>
    </row>
    <row r="10" spans="1:3" x14ac:dyDescent="0.25">
      <c r="A10" s="18" t="s">
        <v>10</v>
      </c>
    </row>
    <row r="11" spans="1:3" x14ac:dyDescent="0.25">
      <c r="A11" s="18" t="s">
        <v>12</v>
      </c>
    </row>
    <row r="12" spans="1:3" x14ac:dyDescent="0.25">
      <c r="A12" s="18" t="s">
        <v>13</v>
      </c>
    </row>
    <row r="13" spans="1:3" x14ac:dyDescent="0.25">
      <c r="A13" s="18" t="s">
        <v>1</v>
      </c>
    </row>
    <row r="14" spans="1:3" x14ac:dyDescent="0.25">
      <c r="A14" s="18" t="s">
        <v>3</v>
      </c>
    </row>
    <row r="15" spans="1:3" x14ac:dyDescent="0.25">
      <c r="A15" s="18" t="s">
        <v>5</v>
      </c>
    </row>
    <row r="16" spans="1:3" x14ac:dyDescent="0.25">
      <c r="A16" s="18" t="s">
        <v>7</v>
      </c>
    </row>
    <row r="17" spans="1:7" x14ac:dyDescent="0.25">
      <c r="A17" s="34" t="s">
        <v>145</v>
      </c>
    </row>
    <row r="18" spans="1:7" x14ac:dyDescent="0.25">
      <c r="A18" s="363" t="s">
        <v>146</v>
      </c>
    </row>
    <row r="19" spans="1:7" x14ac:dyDescent="0.25">
      <c r="A19" s="34" t="s">
        <v>147</v>
      </c>
    </row>
    <row r="20" spans="1:7" x14ac:dyDescent="0.25">
      <c r="A20" s="18" t="s">
        <v>9</v>
      </c>
    </row>
    <row r="21" spans="1:7" x14ac:dyDescent="0.25">
      <c r="A21" s="360" t="s">
        <v>11</v>
      </c>
    </row>
    <row r="22" spans="1:7" x14ac:dyDescent="0.25">
      <c r="A22" s="361"/>
    </row>
    <row r="23" spans="1:7" x14ac:dyDescent="0.25">
      <c r="A23" s="361"/>
    </row>
    <row r="24" spans="1:7" x14ac:dyDescent="0.25">
      <c r="A24" s="361"/>
      <c r="C24" s="47" t="s">
        <v>229</v>
      </c>
      <c r="D24" s="47" t="s">
        <v>455</v>
      </c>
      <c r="E24" s="47" t="s">
        <v>66</v>
      </c>
      <c r="F24" s="182" t="s">
        <v>460</v>
      </c>
      <c r="G24" s="183" t="s">
        <v>372</v>
      </c>
    </row>
    <row r="25" spans="1:7" x14ac:dyDescent="0.25">
      <c r="A25" s="361"/>
      <c r="C25" s="10" t="s">
        <v>239</v>
      </c>
      <c r="D25" s="32">
        <v>1797.1455152815704</v>
      </c>
      <c r="E25" s="32">
        <v>1761.3121488322286</v>
      </c>
      <c r="F25" s="101">
        <f>D25/D$30</f>
        <v>5.0942017006905385E-2</v>
      </c>
      <c r="G25" s="101">
        <f>E25/E$30</f>
        <v>5.3374683951330652E-2</v>
      </c>
    </row>
    <row r="26" spans="1:7" x14ac:dyDescent="0.25">
      <c r="A26" s="361"/>
      <c r="C26" s="54" t="s">
        <v>237</v>
      </c>
      <c r="D26" s="59">
        <v>3954.5782906120007</v>
      </c>
      <c r="E26" s="59">
        <v>3946.5832857629998</v>
      </c>
      <c r="F26" s="181">
        <f t="shared" ref="F26:G29" si="0">D26/D$30</f>
        <v>0.11209676279548918</v>
      </c>
      <c r="G26" s="181">
        <f t="shared" si="0"/>
        <v>0.11959699233600707</v>
      </c>
    </row>
    <row r="27" spans="1:7" x14ac:dyDescent="0.25">
      <c r="A27" s="361"/>
      <c r="C27" s="10" t="s">
        <v>234</v>
      </c>
      <c r="D27" s="32">
        <v>290.49396572390003</v>
      </c>
      <c r="E27" s="32">
        <v>272.85828638789997</v>
      </c>
      <c r="F27" s="101">
        <f t="shared" si="0"/>
        <v>8.2343630031493312E-3</v>
      </c>
      <c r="G27" s="101">
        <f t="shared" si="0"/>
        <v>8.268679012469058E-3</v>
      </c>
    </row>
    <row r="28" spans="1:7" x14ac:dyDescent="0.25">
      <c r="A28" s="361"/>
      <c r="C28" s="54" t="s">
        <v>238</v>
      </c>
      <c r="D28" s="59">
        <v>28207.028206390292</v>
      </c>
      <c r="E28" s="59">
        <v>26058.430664226504</v>
      </c>
      <c r="F28" s="181">
        <f t="shared" si="0"/>
        <v>0.79955846556980792</v>
      </c>
      <c r="G28" s="181">
        <f t="shared" si="0"/>
        <v>0.78967291623629032</v>
      </c>
    </row>
    <row r="29" spans="1:7" x14ac:dyDescent="0.25">
      <c r="A29" s="361"/>
      <c r="C29" s="52" t="s">
        <v>236</v>
      </c>
      <c r="D29" s="102">
        <v>1029.0099857865403</v>
      </c>
      <c r="E29" s="102">
        <v>959.83347198779074</v>
      </c>
      <c r="F29" s="222">
        <f t="shared" si="0"/>
        <v>2.9168391624648404E-2</v>
      </c>
      <c r="G29" s="222">
        <f t="shared" si="0"/>
        <v>2.9086728463903099E-2</v>
      </c>
    </row>
    <row r="30" spans="1:7" x14ac:dyDescent="0.25">
      <c r="A30" s="361"/>
      <c r="C30" s="54" t="s">
        <v>93</v>
      </c>
      <c r="D30" s="59">
        <v>35278.255963794298</v>
      </c>
      <c r="E30" s="59">
        <v>32999.017857197417</v>
      </c>
      <c r="F30" s="181">
        <f>D30/D$30</f>
        <v>1</v>
      </c>
      <c r="G30" s="181">
        <f>E30/E$30</f>
        <v>1</v>
      </c>
    </row>
    <row r="31" spans="1:7" x14ac:dyDescent="0.25">
      <c r="A31" s="361"/>
      <c r="C31" s="54"/>
      <c r="D31" s="54"/>
      <c r="E31" s="54"/>
      <c r="F31" s="54"/>
    </row>
    <row r="32" spans="1:7" x14ac:dyDescent="0.25">
      <c r="A32" s="361"/>
      <c r="C32" s="54"/>
      <c r="D32" s="54"/>
      <c r="E32" s="54"/>
      <c r="F32" s="54"/>
    </row>
    <row r="33" spans="1:9" x14ac:dyDescent="0.25">
      <c r="A33" s="361"/>
      <c r="C33" s="47" t="s">
        <v>229</v>
      </c>
      <c r="D33" s="47" t="s">
        <v>280</v>
      </c>
      <c r="E33" s="47">
        <v>2020</v>
      </c>
      <c r="F33" s="47" t="s">
        <v>66</v>
      </c>
      <c r="G33" s="182" t="s">
        <v>460</v>
      </c>
      <c r="H33" s="183" t="s">
        <v>372</v>
      </c>
    </row>
    <row r="34" spans="1:9" x14ac:dyDescent="0.25">
      <c r="A34" s="361"/>
      <c r="C34" s="63" t="s">
        <v>239</v>
      </c>
      <c r="D34" s="10" t="s">
        <v>359</v>
      </c>
      <c r="E34" s="32">
        <v>82.953541211099989</v>
      </c>
      <c r="F34" s="32">
        <v>162.39513655062999</v>
      </c>
      <c r="G34" s="115">
        <f>E34/E$49</f>
        <v>2.3514070904251711E-3</v>
      </c>
      <c r="H34" s="115">
        <f>F34/F$49</f>
        <v>4.9212112085696503E-3</v>
      </c>
    </row>
    <row r="35" spans="1:9" x14ac:dyDescent="0.25">
      <c r="C35" s="119"/>
      <c r="D35" s="54" t="s">
        <v>360</v>
      </c>
      <c r="E35" s="59">
        <v>69.101622961619995</v>
      </c>
      <c r="F35" s="59">
        <v>80.480788687599997</v>
      </c>
      <c r="G35" s="184">
        <f t="shared" ref="G35:G49" si="1">E35/E$49</f>
        <v>1.9587596119416523E-3</v>
      </c>
      <c r="H35" s="184">
        <f t="shared" ref="H35:H49" si="2">F35/F$49</f>
        <v>2.438884364252263E-3</v>
      </c>
    </row>
    <row r="36" spans="1:9" x14ac:dyDescent="0.25">
      <c r="C36" s="63"/>
      <c r="D36" s="10" t="s">
        <v>361</v>
      </c>
      <c r="E36" s="32">
        <v>50.737807834150004</v>
      </c>
      <c r="F36" s="32">
        <v>91.606656627598028</v>
      </c>
      <c r="G36" s="115">
        <f t="shared" si="1"/>
        <v>1.4382175775985548E-3</v>
      </c>
      <c r="H36" s="115">
        <f t="shared" si="2"/>
        <v>2.7760419120358062E-3</v>
      </c>
    </row>
    <row r="37" spans="1:9" x14ac:dyDescent="0.25">
      <c r="C37" s="5"/>
      <c r="D37" t="s">
        <v>362</v>
      </c>
      <c r="E37" s="1">
        <v>872.15538535300004</v>
      </c>
      <c r="F37" s="1">
        <v>803.24713267900006</v>
      </c>
      <c r="G37" s="184">
        <f t="shared" si="1"/>
        <v>2.4722179754239664E-2</v>
      </c>
      <c r="H37" s="184">
        <f t="shared" si="2"/>
        <v>2.4341546653146945E-2</v>
      </c>
    </row>
    <row r="38" spans="1:9" x14ac:dyDescent="0.25">
      <c r="C38" s="96"/>
      <c r="D38" s="52" t="s">
        <v>363</v>
      </c>
      <c r="E38" s="32">
        <v>722.19715792169995</v>
      </c>
      <c r="F38" s="32">
        <v>623.58243428740002</v>
      </c>
      <c r="G38" s="115">
        <f t="shared" si="1"/>
        <v>2.0471452972700331E-2</v>
      </c>
      <c r="H38" s="115">
        <f t="shared" si="2"/>
        <v>1.8896999813325974E-2</v>
      </c>
    </row>
    <row r="39" spans="1:9" x14ac:dyDescent="0.25">
      <c r="C39" s="5" t="s">
        <v>237</v>
      </c>
      <c r="D39" t="s">
        <v>430</v>
      </c>
      <c r="E39" s="1">
        <v>696.91026322800008</v>
      </c>
      <c r="F39" s="1">
        <v>676.99403214599988</v>
      </c>
      <c r="G39" s="184">
        <f t="shared" si="1"/>
        <v>1.9754668823289669E-2</v>
      </c>
      <c r="H39" s="184">
        <f t="shared" si="2"/>
        <v>2.0515581253832398E-2</v>
      </c>
    </row>
    <row r="40" spans="1:9" x14ac:dyDescent="0.25">
      <c r="C40" s="63"/>
      <c r="D40" s="10" t="s">
        <v>364</v>
      </c>
      <c r="E40" s="32">
        <v>1894.8535586650003</v>
      </c>
      <c r="F40" s="32">
        <v>1727.4110469370003</v>
      </c>
      <c r="G40" s="115">
        <f t="shared" si="1"/>
        <v>5.3711656285097213E-2</v>
      </c>
      <c r="H40" s="115">
        <f t="shared" si="2"/>
        <v>5.2347347257798299E-2</v>
      </c>
    </row>
    <row r="41" spans="1:9" x14ac:dyDescent="0.25">
      <c r="C41" s="88"/>
      <c r="D41" s="31" t="s">
        <v>461</v>
      </c>
      <c r="E41" s="1">
        <v>1362.8144687190002</v>
      </c>
      <c r="F41" s="1">
        <v>1542.1782066799997</v>
      </c>
      <c r="G41" s="184">
        <f t="shared" si="1"/>
        <v>3.8630437687102281E-2</v>
      </c>
      <c r="H41" s="184">
        <f t="shared" si="2"/>
        <v>4.6734063824376372E-2</v>
      </c>
    </row>
    <row r="42" spans="1:9" x14ac:dyDescent="0.25">
      <c r="C42" s="86" t="s">
        <v>234</v>
      </c>
      <c r="D42" s="97" t="s">
        <v>365</v>
      </c>
      <c r="E42" s="32">
        <v>290.49396572390003</v>
      </c>
      <c r="F42" s="32">
        <v>272.85828638789997</v>
      </c>
      <c r="G42" s="115">
        <f t="shared" si="1"/>
        <v>8.2343630031493312E-3</v>
      </c>
      <c r="H42" s="115">
        <f t="shared" si="2"/>
        <v>8.268679012469058E-3</v>
      </c>
    </row>
    <row r="43" spans="1:9" x14ac:dyDescent="0.25">
      <c r="C43" s="5" t="s">
        <v>238</v>
      </c>
      <c r="D43" t="s">
        <v>366</v>
      </c>
      <c r="E43" s="1">
        <v>291.53921643029997</v>
      </c>
      <c r="F43" s="1">
        <v>568.05686590649998</v>
      </c>
      <c r="G43" s="184">
        <f t="shared" si="1"/>
        <v>8.2639917554173763E-3</v>
      </c>
      <c r="H43" s="184">
        <f t="shared" si="2"/>
        <v>1.7214356753426863E-2</v>
      </c>
    </row>
    <row r="44" spans="1:9" x14ac:dyDescent="0.25">
      <c r="C44" s="96"/>
      <c r="D44" s="52" t="s">
        <v>367</v>
      </c>
      <c r="E44" s="32">
        <v>27915.488989959998</v>
      </c>
      <c r="F44" s="32">
        <v>25490.373798320004</v>
      </c>
      <c r="G44" s="115">
        <f t="shared" si="1"/>
        <v>0.79129447381439066</v>
      </c>
      <c r="H44" s="115">
        <f t="shared" si="2"/>
        <v>0.77245855948286346</v>
      </c>
      <c r="I44" s="54"/>
    </row>
    <row r="45" spans="1:9" x14ac:dyDescent="0.25">
      <c r="C45" s="5" t="s">
        <v>236</v>
      </c>
      <c r="D45" t="s">
        <v>368</v>
      </c>
      <c r="E45" s="1">
        <v>753.74226469799999</v>
      </c>
      <c r="F45" s="1">
        <v>754.16227947800007</v>
      </c>
      <c r="G45" s="184">
        <f t="shared" si="1"/>
        <v>2.1365632855307751E-2</v>
      </c>
      <c r="H45" s="184">
        <f t="shared" si="2"/>
        <v>2.2854082589415906E-2</v>
      </c>
    </row>
    <row r="46" spans="1:9" x14ac:dyDescent="0.25">
      <c r="C46" s="63"/>
      <c r="D46" s="10" t="s">
        <v>369</v>
      </c>
      <c r="E46" s="32">
        <v>134.00397760920001</v>
      </c>
      <c r="F46" s="32">
        <v>132.7502845065396</v>
      </c>
      <c r="G46" s="115">
        <f t="shared" si="1"/>
        <v>3.7984864599521833E-3</v>
      </c>
      <c r="H46" s="115">
        <f t="shared" si="2"/>
        <v>4.0228556219768048E-3</v>
      </c>
    </row>
    <row r="47" spans="1:9" x14ac:dyDescent="0.25">
      <c r="C47" s="5"/>
      <c r="D47" t="s">
        <v>370</v>
      </c>
      <c r="E47" s="1">
        <v>96.693037550640014</v>
      </c>
      <c r="F47" s="1">
        <v>27.804454857800003</v>
      </c>
      <c r="G47" s="184">
        <f t="shared" si="1"/>
        <v>2.7408678493028413E-3</v>
      </c>
      <c r="H47" s="184">
        <f t="shared" si="2"/>
        <v>8.425843150278963E-4</v>
      </c>
    </row>
    <row r="48" spans="1:9" x14ac:dyDescent="0.25">
      <c r="C48" s="96"/>
      <c r="D48" s="52" t="s">
        <v>371</v>
      </c>
      <c r="E48" s="102">
        <v>44.570705928700001</v>
      </c>
      <c r="F48" s="102">
        <v>45.116453145450997</v>
      </c>
      <c r="G48" s="51">
        <f t="shared" si="1"/>
        <v>1.2634044600856246E-3</v>
      </c>
      <c r="H48" s="51">
        <f t="shared" si="2"/>
        <v>1.3672059374824892E-3</v>
      </c>
    </row>
    <row r="49" spans="3:8" x14ac:dyDescent="0.25">
      <c r="C49" t="s">
        <v>93</v>
      </c>
      <c r="E49" s="1">
        <v>35278.255963794298</v>
      </c>
      <c r="F49" s="1">
        <v>32999.017857197417</v>
      </c>
      <c r="G49" s="184">
        <f t="shared" si="1"/>
        <v>1</v>
      </c>
      <c r="H49" s="184">
        <f t="shared" si="2"/>
        <v>1</v>
      </c>
    </row>
  </sheetData>
  <hyperlinks>
    <hyperlink ref="A16" location="'Regional utveckling'!A1" display="Regional utveckling" xr:uid="{00000000-0004-0000-3E00-000000000000}"/>
    <hyperlink ref="A15" location="'Läkemedel'!A1" display="Läkemedel" xr:uid="{00000000-0004-0000-3E00-000001000000}"/>
    <hyperlink ref="A14" location="'Övrig hälso- och sjukvård'!A1" display="Övrig hälso- och sjukvård" xr:uid="{00000000-0004-0000-3E00-000002000000}"/>
    <hyperlink ref="A13" location="'Tandvård'!A1" display="Tandvård" xr:uid="{00000000-0004-0000-3E00-000003000000}"/>
    <hyperlink ref="A12" location="'Specialiserad psykiatrisk vård'!A1" display="Specialiserad psykiatrisk vård" xr:uid="{00000000-0004-0000-3E00-000004000000}"/>
    <hyperlink ref="A11" location="'Specialiserad somatisk vård'!A1" display="Specialiserad somatisk vård" xr:uid="{00000000-0004-0000-3E00-000005000000}"/>
    <hyperlink ref="A10" location="'Vårdcentraler'!A1" display="Vårdcentraler" xr:uid="{00000000-0004-0000-3E00-000006000000}"/>
    <hyperlink ref="A9" location="'Primärvård'!A1" display="Primärvård" xr:uid="{00000000-0004-0000-3E00-000007000000}"/>
    <hyperlink ref="A8" location="'Vårdplatser'!A1" display="Vårdplatser" xr:uid="{00000000-0004-0000-3E00-000008000000}"/>
    <hyperlink ref="A7" location="'Hälso- och sjukvård'!A1" display="Hälso- och sjukvård" xr:uid="{00000000-0004-0000-3E00-000009000000}"/>
    <hyperlink ref="A6" location="'Kostnader och intäkter'!A1" display="Kostnader för" xr:uid="{00000000-0004-0000-3E00-00000A000000}"/>
    <hyperlink ref="A5" location="'Regionernas ekonomi'!A1" display="Regionernas ekonomi" xr:uid="{00000000-0004-0000-3E00-00000B000000}"/>
    <hyperlink ref="A20" location="'Trafik och infrastruktur'!A1" display="Trafik och infrastruktur, samt allmän regional utveckling" xr:uid="{00000000-0004-0000-3E00-00000C000000}"/>
    <hyperlink ref="A21" location="'Utbildning och kultur'!A1" display="Utbildning och kultur" xr:uid="{00000000-0004-0000-3E00-00000D000000}"/>
    <hyperlink ref="A4" location="Innehåll!A1" display="Innehåll" xr:uid="{00000000-0004-0000-3E00-00000E000000}"/>
    <hyperlink ref="A17" location="'Regional utveckling 1'!A1" display="Regional utveckling 1" xr:uid="{46C1759C-6150-4B12-B02A-7041F70FE1FF}"/>
    <hyperlink ref="A18" location="'Regional utveckling 2'!A1" display="Regional utveckling 2" xr:uid="{866A9EAC-ACE3-4D00-930B-5010C3C40BE6}"/>
    <hyperlink ref="A19" location="'Regional utveckling 3'!A1" display="Regional utveckling 3" xr:uid="{B47F108A-BF2E-436F-91F8-C734D7BA9486}"/>
  </hyperlinks>
  <pageMargins left="0.7" right="0.7" top="0.75" bottom="0.75" header="0.3" footer="0.3"/>
  <pageSetup paperSize="9" orientation="portrait" r:id="rId1"/>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codeName="Blad67">
    <tabColor theme="6"/>
  </sheetPr>
  <dimension ref="A1:AC67"/>
  <sheetViews>
    <sheetView showGridLines="0" showRowColHeaders="0" workbookViewId="0">
      <selection activeCell="K25" sqref="K25:K46"/>
    </sheetView>
  </sheetViews>
  <sheetFormatPr defaultRowHeight="15" x14ac:dyDescent="0.25"/>
  <cols>
    <col min="1" max="1" width="59.5703125" customWidth="1"/>
    <col min="4" max="4" width="19.42578125" bestFit="1" customWidth="1"/>
    <col min="5" max="5" width="10.42578125" customWidth="1"/>
    <col min="6" max="6" width="9.140625" customWidth="1"/>
    <col min="7" max="7" width="11.5703125" customWidth="1"/>
    <col min="8" max="8" width="12" customWidth="1"/>
    <col min="9" max="9" width="10.5703125" customWidth="1"/>
    <col min="10" max="10" width="11.140625" customWidth="1"/>
  </cols>
  <sheetData>
    <row r="1" spans="1:3" ht="35.25" x14ac:dyDescent="0.5">
      <c r="A1" s="3" t="s">
        <v>7</v>
      </c>
    </row>
    <row r="2" spans="1:3" x14ac:dyDescent="0.25">
      <c r="A2" s="239"/>
      <c r="C2" s="5" t="s">
        <v>316</v>
      </c>
    </row>
    <row r="3" spans="1:3" x14ac:dyDescent="0.25">
      <c r="A3" s="239"/>
    </row>
    <row r="4" spans="1:3" x14ac:dyDescent="0.25">
      <c r="A4" s="17" t="s">
        <v>14</v>
      </c>
    </row>
    <row r="5" spans="1:3" x14ac:dyDescent="0.25">
      <c r="A5" s="18" t="s">
        <v>0</v>
      </c>
    </row>
    <row r="6" spans="1:3" x14ac:dyDescent="0.25">
      <c r="A6" s="18" t="s">
        <v>2</v>
      </c>
    </row>
    <row r="7" spans="1:3" x14ac:dyDescent="0.25">
      <c r="A7" s="18" t="s">
        <v>4</v>
      </c>
    </row>
    <row r="8" spans="1:3" x14ac:dyDescent="0.25">
      <c r="A8" s="18" t="s">
        <v>6</v>
      </c>
    </row>
    <row r="9" spans="1:3" x14ac:dyDescent="0.25">
      <c r="A9" s="18" t="s">
        <v>8</v>
      </c>
    </row>
    <row r="10" spans="1:3" x14ac:dyDescent="0.25">
      <c r="A10" s="18" t="s">
        <v>10</v>
      </c>
    </row>
    <row r="11" spans="1:3" x14ac:dyDescent="0.25">
      <c r="A11" s="18" t="s">
        <v>12</v>
      </c>
    </row>
    <row r="12" spans="1:3" x14ac:dyDescent="0.25">
      <c r="A12" s="18" t="s">
        <v>13</v>
      </c>
    </row>
    <row r="13" spans="1:3" x14ac:dyDescent="0.25">
      <c r="A13" s="18" t="s">
        <v>1</v>
      </c>
    </row>
    <row r="14" spans="1:3" x14ac:dyDescent="0.25">
      <c r="A14" s="18" t="s">
        <v>3</v>
      </c>
    </row>
    <row r="15" spans="1:3" x14ac:dyDescent="0.25">
      <c r="A15" s="18" t="s">
        <v>5</v>
      </c>
      <c r="C15" s="99"/>
    </row>
    <row r="16" spans="1:3" x14ac:dyDescent="0.25">
      <c r="A16" s="18" t="s">
        <v>7</v>
      </c>
      <c r="C16" s="43"/>
    </row>
    <row r="17" spans="1:29" x14ac:dyDescent="0.25">
      <c r="A17" s="34" t="s">
        <v>145</v>
      </c>
      <c r="C17" s="43"/>
    </row>
    <row r="18" spans="1:29" x14ac:dyDescent="0.25">
      <c r="A18" s="34" t="s">
        <v>146</v>
      </c>
      <c r="C18" s="143"/>
    </row>
    <row r="19" spans="1:29" x14ac:dyDescent="0.25">
      <c r="A19" s="363" t="s">
        <v>147</v>
      </c>
      <c r="C19" s="137"/>
    </row>
    <row r="20" spans="1:29" x14ac:dyDescent="0.25">
      <c r="A20" s="18" t="s">
        <v>9</v>
      </c>
      <c r="C20" s="137"/>
    </row>
    <row r="21" spans="1:29" x14ac:dyDescent="0.25">
      <c r="A21" s="360" t="s">
        <v>11</v>
      </c>
      <c r="C21" s="137"/>
    </row>
    <row r="22" spans="1:29" x14ac:dyDescent="0.25">
      <c r="A22" s="361"/>
      <c r="C22" s="137"/>
    </row>
    <row r="23" spans="1:29" x14ac:dyDescent="0.25">
      <c r="A23" s="361"/>
      <c r="C23" s="137"/>
      <c r="K23" s="142"/>
      <c r="L23" s="54"/>
    </row>
    <row r="24" spans="1:29" x14ac:dyDescent="0.25">
      <c r="A24" s="361"/>
      <c r="C24" s="232" t="s">
        <v>398</v>
      </c>
      <c r="D24" s="119"/>
      <c r="E24" s="119"/>
      <c r="F24" s="119"/>
      <c r="G24" s="119"/>
      <c r="H24" s="119"/>
      <c r="I24" s="119"/>
      <c r="J24" s="54"/>
      <c r="K24" s="141"/>
    </row>
    <row r="25" spans="1:29" ht="45" x14ac:dyDescent="0.25">
      <c r="A25" s="361"/>
      <c r="C25" s="149" t="s">
        <v>75</v>
      </c>
      <c r="D25" s="149" t="s">
        <v>59</v>
      </c>
      <c r="E25" s="149" t="s">
        <v>239</v>
      </c>
      <c r="F25" s="149" t="s">
        <v>237</v>
      </c>
      <c r="G25" s="149" t="s">
        <v>234</v>
      </c>
      <c r="H25" s="149" t="s">
        <v>238</v>
      </c>
      <c r="I25" s="149" t="s">
        <v>236</v>
      </c>
      <c r="J25" s="149" t="s">
        <v>240</v>
      </c>
      <c r="K25" s="141" t="s">
        <v>458</v>
      </c>
    </row>
    <row r="26" spans="1:29" x14ac:dyDescent="0.25">
      <c r="A26" s="361"/>
      <c r="C26" s="63">
        <v>2020</v>
      </c>
      <c r="D26" s="10" t="s">
        <v>49</v>
      </c>
      <c r="E26" s="207">
        <v>77.999546177032514</v>
      </c>
      <c r="F26" s="207">
        <v>213.51970534993879</v>
      </c>
      <c r="G26" s="207">
        <v>33.223348395269213</v>
      </c>
      <c r="H26" s="207">
        <v>4353.1305824857127</v>
      </c>
      <c r="I26" s="207">
        <v>1.3850162325929456</v>
      </c>
      <c r="J26" s="207">
        <v>4679.2581986405467</v>
      </c>
      <c r="K26" s="141">
        <f t="shared" ref="K26:K45" si="0">$J$46</f>
        <v>3398.9067623373548</v>
      </c>
    </row>
    <row r="27" spans="1:29" x14ac:dyDescent="0.25">
      <c r="A27" s="361"/>
      <c r="C27" s="119"/>
      <c r="D27" s="54" t="s">
        <v>51</v>
      </c>
      <c r="E27" s="146">
        <v>108.13761283644958</v>
      </c>
      <c r="F27" s="146">
        <v>208.55111047029564</v>
      </c>
      <c r="G27" s="146">
        <v>-198.25229020015757</v>
      </c>
      <c r="H27" s="146">
        <v>2814.1526388152238</v>
      </c>
      <c r="I27" s="146">
        <v>64.367626688362847</v>
      </c>
      <c r="J27" s="146">
        <v>2996.9566986101745</v>
      </c>
      <c r="K27" s="141">
        <f t="shared" si="0"/>
        <v>3398.9067623373548</v>
      </c>
    </row>
    <row r="28" spans="1:29" x14ac:dyDescent="0.25">
      <c r="A28" s="361"/>
      <c r="C28" s="63"/>
      <c r="D28" s="10" t="s">
        <v>50</v>
      </c>
      <c r="E28" s="207">
        <v>146.96009699366402</v>
      </c>
      <c r="F28" s="207">
        <v>327.32021603134257</v>
      </c>
      <c r="G28" s="207">
        <v>16.700011022007274</v>
      </c>
      <c r="H28" s="207">
        <v>1319.3008707385745</v>
      </c>
      <c r="I28" s="207">
        <v>140.28009258486111</v>
      </c>
      <c r="J28" s="207">
        <v>1950.5612873704497</v>
      </c>
      <c r="K28" s="141">
        <f t="shared" si="0"/>
        <v>3398.9067623373548</v>
      </c>
    </row>
    <row r="29" spans="1:29" x14ac:dyDescent="0.25">
      <c r="A29" s="361"/>
      <c r="C29" s="119"/>
      <c r="D29" s="54" t="s">
        <v>58</v>
      </c>
      <c r="E29" s="146">
        <v>130.36274665102599</v>
      </c>
      <c r="F29" s="146">
        <v>348.49023242671643</v>
      </c>
      <c r="G29" s="146">
        <v>16.482646128290643</v>
      </c>
      <c r="H29" s="146">
        <v>1812.8770137726422</v>
      </c>
      <c r="I29" s="146">
        <v>1.9265430539560493</v>
      </c>
      <c r="J29" s="146">
        <v>2310.1391820326312</v>
      </c>
      <c r="K29" s="141">
        <f t="shared" si="0"/>
        <v>3398.9067623373548</v>
      </c>
    </row>
    <row r="30" spans="1:29" x14ac:dyDescent="0.25">
      <c r="A30" s="361"/>
      <c r="C30" s="63"/>
      <c r="D30" s="10" t="s">
        <v>44</v>
      </c>
      <c r="E30" s="207">
        <v>162.07121925700667</v>
      </c>
      <c r="F30" s="207">
        <v>437.2863423769212</v>
      </c>
      <c r="G30" s="207">
        <v>20.340810772307609</v>
      </c>
      <c r="H30" s="207">
        <v>2595.544396482288</v>
      </c>
      <c r="I30" s="207">
        <v>140.17878346346677</v>
      </c>
      <c r="J30" s="207">
        <v>3355.4215523519911</v>
      </c>
      <c r="K30" s="141">
        <f t="shared" si="0"/>
        <v>3398.9067623373548</v>
      </c>
    </row>
    <row r="31" spans="1:29" x14ac:dyDescent="0.25">
      <c r="A31" s="361"/>
      <c r="C31" s="119"/>
      <c r="D31" s="54" t="s">
        <v>46</v>
      </c>
      <c r="E31" s="146">
        <v>197.76231935648141</v>
      </c>
      <c r="F31" s="146">
        <v>326.3078269381943</v>
      </c>
      <c r="G31" s="146">
        <v>34.608405887384251</v>
      </c>
      <c r="H31" s="146">
        <v>2056.7281213074066</v>
      </c>
      <c r="I31" s="146">
        <v>148.32173951736107</v>
      </c>
      <c r="J31" s="146">
        <v>2763.7284130068274</v>
      </c>
      <c r="K31" s="141">
        <f t="shared" si="0"/>
        <v>3398.9067623373548</v>
      </c>
    </row>
    <row r="32" spans="1:29" x14ac:dyDescent="0.25">
      <c r="A32" s="361"/>
      <c r="C32" s="63"/>
      <c r="D32" s="10" t="s">
        <v>45</v>
      </c>
      <c r="E32" s="207">
        <v>65.038006585098174</v>
      </c>
      <c r="F32" s="207">
        <v>308.93053127921627</v>
      </c>
      <c r="G32" s="207">
        <v>20.324377057843176</v>
      </c>
      <c r="H32" s="207">
        <v>2642.1690175196131</v>
      </c>
      <c r="I32" s="207">
        <v>300.80078045607905</v>
      </c>
      <c r="J32" s="207">
        <v>3337.2627128978497</v>
      </c>
      <c r="K32" s="141">
        <f t="shared" si="0"/>
        <v>3398.9067623373548</v>
      </c>
      <c r="X32" s="158"/>
      <c r="Y32" s="158"/>
      <c r="Z32" s="158"/>
      <c r="AA32" s="158"/>
      <c r="AB32" s="158"/>
      <c r="AC32" s="158"/>
    </row>
    <row r="33" spans="1:29" x14ac:dyDescent="0.25">
      <c r="A33" s="361"/>
      <c r="C33" s="119"/>
      <c r="D33" s="54" t="s">
        <v>38</v>
      </c>
      <c r="E33" s="146">
        <v>132.65768031385173</v>
      </c>
      <c r="F33" s="146">
        <v>358.36434966301175</v>
      </c>
      <c r="G33" s="146">
        <v>70.415451161854946</v>
      </c>
      <c r="H33" s="146">
        <v>1955.9148978975961</v>
      </c>
      <c r="I33" s="146">
        <v>188.61281561211146</v>
      </c>
      <c r="J33" s="146">
        <v>2705.9651946484259</v>
      </c>
      <c r="K33" s="141">
        <f t="shared" si="0"/>
        <v>3398.9067623373548</v>
      </c>
      <c r="X33" s="158"/>
      <c r="Y33" s="158"/>
      <c r="Z33" s="158"/>
      <c r="AA33" s="158"/>
      <c r="AB33" s="158"/>
      <c r="AC33" s="158"/>
    </row>
    <row r="34" spans="1:29" x14ac:dyDescent="0.25">
      <c r="A34" s="361"/>
      <c r="C34" s="63"/>
      <c r="D34" s="10" t="s">
        <v>48</v>
      </c>
      <c r="E34" s="207">
        <v>225.09863913840857</v>
      </c>
      <c r="F34" s="207">
        <v>398.65719444540412</v>
      </c>
      <c r="G34" s="207">
        <v>15.320843207114763</v>
      </c>
      <c r="H34" s="207">
        <v>2230.6566583929302</v>
      </c>
      <c r="I34" s="207">
        <v>37.729972570350157</v>
      </c>
      <c r="J34" s="207">
        <v>2907.463307754208</v>
      </c>
      <c r="K34" s="141">
        <f t="shared" si="0"/>
        <v>3398.9067623373548</v>
      </c>
      <c r="X34" s="158"/>
      <c r="Y34" s="158"/>
      <c r="Z34" s="158"/>
      <c r="AA34" s="158"/>
      <c r="AB34" s="158"/>
      <c r="AC34" s="158"/>
    </row>
    <row r="35" spans="1:29" x14ac:dyDescent="0.25">
      <c r="C35" s="119"/>
      <c r="D35" s="54" t="s">
        <v>42</v>
      </c>
      <c r="E35" s="146">
        <v>153.62230234478008</v>
      </c>
      <c r="F35" s="146">
        <v>304.05709780013541</v>
      </c>
      <c r="G35" s="146">
        <v>8.7913047234133526</v>
      </c>
      <c r="H35" s="146">
        <v>2465.3520548006227</v>
      </c>
      <c r="I35" s="146">
        <v>108.24305418294986</v>
      </c>
      <c r="J35" s="146">
        <v>3040.0658138519016</v>
      </c>
      <c r="K35" s="141">
        <f t="shared" si="0"/>
        <v>3398.9067623373548</v>
      </c>
      <c r="X35" s="158"/>
      <c r="Y35" s="158"/>
      <c r="Z35" s="158"/>
      <c r="AA35" s="158"/>
      <c r="AB35" s="158"/>
      <c r="AC35" s="158"/>
    </row>
    <row r="36" spans="1:29" x14ac:dyDescent="0.25">
      <c r="C36" s="63"/>
      <c r="D36" s="10" t="s">
        <v>56</v>
      </c>
      <c r="E36" s="207">
        <v>337.93099092403156</v>
      </c>
      <c r="F36" s="207">
        <v>681.52165375858419</v>
      </c>
      <c r="G36" s="207">
        <v>90.4732082288089</v>
      </c>
      <c r="H36" s="207">
        <v>3282.0089523702995</v>
      </c>
      <c r="I36" s="207">
        <v>205.60654554286305</v>
      </c>
      <c r="J36" s="207">
        <v>4597.5413508245883</v>
      </c>
      <c r="K36" s="141">
        <f t="shared" si="0"/>
        <v>3398.9067623373548</v>
      </c>
      <c r="X36" s="158"/>
      <c r="Y36" s="158"/>
      <c r="Z36" s="158"/>
      <c r="AA36" s="158"/>
      <c r="AB36" s="158"/>
      <c r="AC36" s="158"/>
    </row>
    <row r="37" spans="1:29" x14ac:dyDescent="0.25">
      <c r="C37" s="119"/>
      <c r="D37" s="54" t="s">
        <v>52</v>
      </c>
      <c r="E37" s="146">
        <v>173.21526415327784</v>
      </c>
      <c r="F37" s="146">
        <v>381.78058221538788</v>
      </c>
      <c r="G37" s="146">
        <v>21.210032345299325</v>
      </c>
      <c r="H37" s="146">
        <v>2159.8882938296483</v>
      </c>
      <c r="I37" s="146">
        <v>134.33020485356241</v>
      </c>
      <c r="J37" s="146">
        <v>2870.4243773971752</v>
      </c>
      <c r="K37" s="141">
        <f t="shared" si="0"/>
        <v>3398.9067623373548</v>
      </c>
      <c r="X37" s="158"/>
      <c r="Y37" s="158"/>
      <c r="Z37" s="158"/>
      <c r="AA37" s="158"/>
      <c r="AB37" s="158"/>
      <c r="AC37" s="158"/>
    </row>
    <row r="38" spans="1:29" x14ac:dyDescent="0.25">
      <c r="C38" s="63"/>
      <c r="D38" s="10" t="s">
        <v>57</v>
      </c>
      <c r="E38" s="207">
        <v>153.77417444534962</v>
      </c>
      <c r="F38" s="207">
        <v>392.61491347748841</v>
      </c>
      <c r="G38" s="207">
        <v>49.076864184686052</v>
      </c>
      <c r="H38" s="207">
        <v>2162.653815071832</v>
      </c>
      <c r="I38" s="207">
        <v>209.39462052132717</v>
      </c>
      <c r="J38" s="207">
        <v>2967.5143877006831</v>
      </c>
      <c r="K38" s="141">
        <f t="shared" si="0"/>
        <v>3398.9067623373548</v>
      </c>
      <c r="X38" s="158"/>
      <c r="Y38" s="158"/>
      <c r="Z38" s="158"/>
      <c r="AA38" s="158"/>
      <c r="AB38" s="158"/>
      <c r="AC38" s="158"/>
    </row>
    <row r="39" spans="1:29" x14ac:dyDescent="0.25">
      <c r="C39" s="119"/>
      <c r="D39" s="54" t="s">
        <v>55</v>
      </c>
      <c r="E39" s="146">
        <v>72.165432036400233</v>
      </c>
      <c r="F39" s="146">
        <v>274.2286417383209</v>
      </c>
      <c r="G39" s="146">
        <v>18.041358009100058</v>
      </c>
      <c r="H39" s="146">
        <v>869.593456038623</v>
      </c>
      <c r="I39" s="146">
        <v>64.948888832760218</v>
      </c>
      <c r="J39" s="146">
        <v>1298.9777766552043</v>
      </c>
      <c r="K39" s="141">
        <f t="shared" si="0"/>
        <v>3398.9067623373548</v>
      </c>
      <c r="X39" s="158"/>
      <c r="Y39" s="158"/>
      <c r="Z39" s="158"/>
      <c r="AA39" s="158"/>
      <c r="AB39" s="158"/>
      <c r="AC39" s="158"/>
    </row>
    <row r="40" spans="1:29" x14ac:dyDescent="0.25">
      <c r="C40" s="63"/>
      <c r="D40" s="10" t="s">
        <v>39</v>
      </c>
      <c r="E40" s="207">
        <v>169.63528413910092</v>
      </c>
      <c r="F40" s="207">
        <v>411.92174529679221</v>
      </c>
      <c r="G40" s="207">
        <v>9.7331720407680855</v>
      </c>
      <c r="H40" s="207">
        <v>2356.8180870145579</v>
      </c>
      <c r="I40" s="207">
        <v>152.60223306775677</v>
      </c>
      <c r="J40" s="207">
        <v>3100.7105215589763</v>
      </c>
      <c r="K40" s="141">
        <f t="shared" si="0"/>
        <v>3398.9067623373548</v>
      </c>
      <c r="X40" s="158"/>
      <c r="Y40" s="158"/>
      <c r="Z40" s="158"/>
      <c r="AA40" s="158"/>
      <c r="AB40" s="158"/>
      <c r="AC40" s="158"/>
    </row>
    <row r="41" spans="1:29" x14ac:dyDescent="0.25">
      <c r="C41" s="119"/>
      <c r="D41" s="54" t="s">
        <v>41</v>
      </c>
      <c r="E41" s="146">
        <v>107.82533686722179</v>
      </c>
      <c r="F41" s="146">
        <v>316.519537255393</v>
      </c>
      <c r="G41" s="146">
        <v>27.825893385089493</v>
      </c>
      <c r="H41" s="146">
        <v>2062.5943471697587</v>
      </c>
      <c r="I41" s="146">
        <v>264.34598715835023</v>
      </c>
      <c r="J41" s="146">
        <v>2779.1111018358133</v>
      </c>
      <c r="K41" s="141">
        <f t="shared" si="0"/>
        <v>3398.9067623373548</v>
      </c>
      <c r="X41" s="158"/>
      <c r="Y41" s="158"/>
      <c r="Z41" s="158"/>
      <c r="AA41" s="158"/>
      <c r="AB41" s="158"/>
      <c r="AC41" s="158"/>
    </row>
    <row r="42" spans="1:29" x14ac:dyDescent="0.25">
      <c r="C42" s="63"/>
      <c r="D42" s="10" t="s">
        <v>54</v>
      </c>
      <c r="E42" s="207">
        <v>140.6642295771077</v>
      </c>
      <c r="F42" s="207">
        <v>376.19503258993922</v>
      </c>
      <c r="G42" s="207">
        <v>28.623535088364939</v>
      </c>
      <c r="H42" s="207">
        <v>645.66517006468916</v>
      </c>
      <c r="I42" s="207">
        <v>138.21078371239071</v>
      </c>
      <c r="J42" s="207">
        <v>1329.3587510324917</v>
      </c>
      <c r="K42" s="141">
        <f t="shared" si="0"/>
        <v>3398.9067623373548</v>
      </c>
      <c r="X42" s="158"/>
      <c r="Y42" s="158"/>
      <c r="Z42" s="158"/>
      <c r="AA42" s="158"/>
      <c r="AB42" s="158"/>
      <c r="AC42" s="158"/>
    </row>
    <row r="43" spans="1:29" x14ac:dyDescent="0.25">
      <c r="C43" s="119"/>
      <c r="D43" s="54" t="s">
        <v>43</v>
      </c>
      <c r="E43" s="146">
        <v>241.1046274508787</v>
      </c>
      <c r="F43" s="146">
        <v>454.48156455339097</v>
      </c>
      <c r="G43" s="146">
        <v>28.459252448629485</v>
      </c>
      <c r="H43" s="146">
        <v>1755.878906326865</v>
      </c>
      <c r="I43" s="146">
        <v>155.90185813991079</v>
      </c>
      <c r="J43" s="146">
        <v>2635.826208919676</v>
      </c>
      <c r="K43" s="141">
        <f t="shared" si="0"/>
        <v>3398.9067623373548</v>
      </c>
      <c r="X43" s="158"/>
      <c r="Y43" s="158"/>
      <c r="Z43" s="158"/>
      <c r="AA43" s="158"/>
      <c r="AB43" s="158"/>
      <c r="AC43" s="158"/>
    </row>
    <row r="44" spans="1:29" x14ac:dyDescent="0.25">
      <c r="C44" s="63"/>
      <c r="D44" s="10" t="s">
        <v>53</v>
      </c>
      <c r="E44" s="207">
        <v>226.94661629915956</v>
      </c>
      <c r="F44" s="207">
        <v>369.70335880992121</v>
      </c>
      <c r="G44" s="207">
        <v>29.283434361181879</v>
      </c>
      <c r="H44" s="207">
        <v>735.74628832469477</v>
      </c>
      <c r="I44" s="207">
        <v>113.47330814957978</v>
      </c>
      <c r="J44" s="207">
        <v>1475.1530059445372</v>
      </c>
      <c r="K44" s="141">
        <f t="shared" si="0"/>
        <v>3398.9067623373548</v>
      </c>
      <c r="X44" s="158"/>
      <c r="Y44" s="158"/>
      <c r="Z44" s="158"/>
      <c r="AA44" s="158"/>
      <c r="AB44" s="158"/>
      <c r="AC44" s="158"/>
    </row>
    <row r="45" spans="1:29" x14ac:dyDescent="0.25">
      <c r="C45" s="119"/>
      <c r="D45" s="54" t="s">
        <v>47</v>
      </c>
      <c r="E45" s="146">
        <v>212.32783417596769</v>
      </c>
      <c r="F45" s="146">
        <v>556.85979151810398</v>
      </c>
      <c r="G45" s="146">
        <v>32.049484403919649</v>
      </c>
      <c r="H45" s="146">
        <v>560.86597706859391</v>
      </c>
      <c r="I45" s="146">
        <v>8.0123711009799123</v>
      </c>
      <c r="J45" s="146">
        <v>1370.1154582675651</v>
      </c>
      <c r="K45" s="141">
        <f t="shared" si="0"/>
        <v>3398.9067623373548</v>
      </c>
      <c r="X45" s="158"/>
      <c r="Y45" s="158"/>
      <c r="Z45" s="158"/>
      <c r="AA45" s="158"/>
      <c r="AB45" s="158"/>
      <c r="AC45" s="158"/>
    </row>
    <row r="46" spans="1:29" x14ac:dyDescent="0.25">
      <c r="C46" s="96"/>
      <c r="D46" s="96" t="s">
        <v>60</v>
      </c>
      <c r="E46" s="223">
        <v>173.14716609187528</v>
      </c>
      <c r="F46" s="223">
        <v>381.00644510171458</v>
      </c>
      <c r="G46" s="223">
        <v>27.987832094944796</v>
      </c>
      <c r="H46" s="223">
        <v>2717.6246755092993</v>
      </c>
      <c r="I46" s="223">
        <v>99.140643539521733</v>
      </c>
      <c r="J46" s="223">
        <v>3398.9067623373548</v>
      </c>
      <c r="K46" s="141">
        <f>$J$46</f>
        <v>3398.9067623373548</v>
      </c>
      <c r="X46" s="158"/>
      <c r="Y46" s="158"/>
      <c r="Z46" s="158"/>
      <c r="AA46" s="158"/>
      <c r="AB46" s="158"/>
      <c r="AC46" s="158"/>
    </row>
    <row r="47" spans="1:29" x14ac:dyDescent="0.25">
      <c r="C47" s="119">
        <v>2019</v>
      </c>
      <c r="D47" s="54" t="s">
        <v>49</v>
      </c>
      <c r="E47" s="146">
        <v>119.05357873795634</v>
      </c>
      <c r="F47" s="146">
        <v>225.06595273783265</v>
      </c>
      <c r="G47" s="146">
        <v>27.765145571396179</v>
      </c>
      <c r="H47" s="146">
        <v>4393.2032606377315</v>
      </c>
      <c r="I47" s="146">
        <v>2.1034201190451651</v>
      </c>
      <c r="J47" s="146">
        <v>4767.1913578039621</v>
      </c>
      <c r="K47" s="148"/>
      <c r="X47" s="158"/>
      <c r="Y47" s="158"/>
      <c r="Z47" s="158"/>
      <c r="AA47" s="158"/>
      <c r="AB47" s="158"/>
      <c r="AC47" s="158"/>
    </row>
    <row r="48" spans="1:29" x14ac:dyDescent="0.25">
      <c r="C48" s="63"/>
      <c r="D48" s="10" t="s">
        <v>51</v>
      </c>
      <c r="E48" s="207">
        <v>72.971205041267822</v>
      </c>
      <c r="F48" s="207">
        <v>221.51972958956304</v>
      </c>
      <c r="G48" s="207">
        <v>33.879488054874344</v>
      </c>
      <c r="H48" s="207">
        <v>2415.868109759117</v>
      </c>
      <c r="I48" s="207">
        <v>23.455030191836087</v>
      </c>
      <c r="J48" s="207">
        <v>2767.693562636658</v>
      </c>
      <c r="K48" s="148"/>
      <c r="X48" s="158"/>
      <c r="Y48" s="158"/>
      <c r="Z48" s="158"/>
      <c r="AA48" s="158"/>
      <c r="AB48" s="158"/>
      <c r="AC48" s="158"/>
    </row>
    <row r="49" spans="3:29" x14ac:dyDescent="0.25">
      <c r="C49" s="119"/>
      <c r="D49" s="54" t="s">
        <v>50</v>
      </c>
      <c r="E49" s="146">
        <v>309.20212408415676</v>
      </c>
      <c r="F49" s="146">
        <v>362.9764065335753</v>
      </c>
      <c r="G49" s="146">
        <v>13.443570612354641</v>
      </c>
      <c r="H49" s="146">
        <v>890.636553068495</v>
      </c>
      <c r="I49" s="146">
        <v>104.18767224574847</v>
      </c>
      <c r="J49" s="146">
        <v>1680.4463265443301</v>
      </c>
      <c r="K49" s="148"/>
      <c r="X49" s="158"/>
      <c r="Y49" s="158"/>
      <c r="Z49" s="158"/>
      <c r="AA49" s="158"/>
      <c r="AB49" s="158"/>
      <c r="AC49" s="158"/>
    </row>
    <row r="50" spans="3:29" x14ac:dyDescent="0.25">
      <c r="C50" s="63"/>
      <c r="D50" s="10" t="s">
        <v>58</v>
      </c>
      <c r="E50" s="207">
        <v>126.96162149969386</v>
      </c>
      <c r="F50" s="207">
        <v>485.07502765872891</v>
      </c>
      <c r="G50" s="207">
        <v>16.971181215695118</v>
      </c>
      <c r="H50" s="207">
        <v>1763.9287210388941</v>
      </c>
      <c r="I50" s="207">
        <v>-4.5113266522733868</v>
      </c>
      <c r="J50" s="207">
        <v>2388.4252247607392</v>
      </c>
      <c r="K50" s="148"/>
      <c r="X50" s="158"/>
      <c r="Y50" s="158"/>
      <c r="Z50" s="158"/>
      <c r="AA50" s="158"/>
      <c r="AB50" s="158"/>
      <c r="AC50" s="158"/>
    </row>
    <row r="51" spans="3:29" x14ac:dyDescent="0.25">
      <c r="C51" s="119"/>
      <c r="D51" s="54" t="s">
        <v>44</v>
      </c>
      <c r="E51" s="146">
        <v>135.53316148559264</v>
      </c>
      <c r="F51" s="146">
        <v>447.94675328039949</v>
      </c>
      <c r="G51" s="146">
        <v>22.629476731234131</v>
      </c>
      <c r="H51" s="146">
        <v>2342.8786485111345</v>
      </c>
      <c r="I51" s="146">
        <v>142.08853929356241</v>
      </c>
      <c r="J51" s="146">
        <v>3091.0765793019236</v>
      </c>
      <c r="K51" s="148"/>
      <c r="X51" s="158"/>
      <c r="Y51" s="158"/>
      <c r="Z51" s="158"/>
      <c r="AA51" s="158"/>
      <c r="AB51" s="158"/>
      <c r="AC51" s="158"/>
    </row>
    <row r="52" spans="3:29" x14ac:dyDescent="0.25">
      <c r="C52" s="63"/>
      <c r="D52" s="10" t="s">
        <v>46</v>
      </c>
      <c r="E52" s="207">
        <v>193.57816835344394</v>
      </c>
      <c r="F52" s="207">
        <v>312.70319503248635</v>
      </c>
      <c r="G52" s="207">
        <v>44.671885004640913</v>
      </c>
      <c r="H52" s="207">
        <v>1642.9326596151268</v>
      </c>
      <c r="I52" s="207">
        <v>158.83336890538993</v>
      </c>
      <c r="J52" s="207">
        <v>2352.7192769110879</v>
      </c>
      <c r="K52" s="148"/>
    </row>
    <row r="53" spans="3:29" x14ac:dyDescent="0.25">
      <c r="C53" s="119"/>
      <c r="D53" s="54" t="s">
        <v>45</v>
      </c>
      <c r="E53" s="146">
        <v>52.964806922907684</v>
      </c>
      <c r="F53" s="146">
        <v>342.23413704032657</v>
      </c>
      <c r="G53" s="146">
        <v>20.371079585733728</v>
      </c>
      <c r="H53" s="146">
        <v>2228.5961066792693</v>
      </c>
      <c r="I53" s="146">
        <v>289.26933011741892</v>
      </c>
      <c r="J53" s="146">
        <v>2933.4354603456563</v>
      </c>
      <c r="K53" s="148"/>
    </row>
    <row r="54" spans="3:29" x14ac:dyDescent="0.25">
      <c r="C54" s="63"/>
      <c r="D54" s="10" t="s">
        <v>38</v>
      </c>
      <c r="E54" s="207">
        <v>107.76537222911419</v>
      </c>
      <c r="F54" s="207">
        <v>348.98437402102684</v>
      </c>
      <c r="G54" s="207">
        <v>65.160457626906265</v>
      </c>
      <c r="H54" s="207">
        <v>1862.1543049760035</v>
      </c>
      <c r="I54" s="207">
        <v>171.04620127062893</v>
      </c>
      <c r="J54" s="207">
        <v>2555.1107101236794</v>
      </c>
      <c r="K54" s="148"/>
    </row>
    <row r="55" spans="3:29" x14ac:dyDescent="0.25">
      <c r="C55" s="119"/>
      <c r="D55" s="54" t="s">
        <v>48</v>
      </c>
      <c r="E55" s="146">
        <v>211.78381102271911</v>
      </c>
      <c r="F55" s="146">
        <v>354.78006041832538</v>
      </c>
      <c r="G55" s="146">
        <v>15.353855440487086</v>
      </c>
      <c r="H55" s="146">
        <v>1881.9420890690194</v>
      </c>
      <c r="I55" s="146">
        <v>36.882312113204343</v>
      </c>
      <c r="J55" s="146">
        <v>2500.7421280637554</v>
      </c>
      <c r="K55" s="148"/>
    </row>
    <row r="56" spans="3:29" x14ac:dyDescent="0.25">
      <c r="C56" s="63"/>
      <c r="D56" s="10" t="s">
        <v>42</v>
      </c>
      <c r="E56" s="207">
        <v>177.70315517840456</v>
      </c>
      <c r="F56" s="207">
        <v>301.08855341352955</v>
      </c>
      <c r="G56" s="207">
        <v>10.59309773459778</v>
      </c>
      <c r="H56" s="207">
        <v>1540.2553702583214</v>
      </c>
      <c r="I56" s="207">
        <v>112.10387110301693</v>
      </c>
      <c r="J56" s="207">
        <v>2141.7440476878701</v>
      </c>
      <c r="K56" s="148"/>
    </row>
    <row r="57" spans="3:29" x14ac:dyDescent="0.25">
      <c r="C57" s="119"/>
      <c r="D57" s="54" t="s">
        <v>56</v>
      </c>
      <c r="E57" s="146">
        <v>272.3122440097539</v>
      </c>
      <c r="F57" s="146">
        <v>655.25092725396485</v>
      </c>
      <c r="G57" s="146">
        <v>31.676964526522976</v>
      </c>
      <c r="H57" s="146">
        <v>3107.4345368017839</v>
      </c>
      <c r="I57" s="146">
        <v>171.77422728449989</v>
      </c>
      <c r="J57" s="146">
        <v>4238.4488998765264</v>
      </c>
      <c r="K57" s="148"/>
    </row>
    <row r="58" spans="3:29" x14ac:dyDescent="0.25">
      <c r="C58" s="63"/>
      <c r="D58" s="10" t="s">
        <v>52</v>
      </c>
      <c r="E58" s="207">
        <v>148.71783976715037</v>
      </c>
      <c r="F58" s="207">
        <v>339.92649089634364</v>
      </c>
      <c r="G58" s="207">
        <v>21.245405681021477</v>
      </c>
      <c r="H58" s="207">
        <v>2036.0180444312248</v>
      </c>
      <c r="I58" s="207">
        <v>187.6677501823564</v>
      </c>
      <c r="J58" s="207">
        <v>2733.5755309580973</v>
      </c>
      <c r="K58" s="148"/>
    </row>
    <row r="59" spans="3:29" x14ac:dyDescent="0.25">
      <c r="C59" s="119"/>
      <c r="D59" s="54" t="s">
        <v>57</v>
      </c>
      <c r="E59" s="146">
        <v>154.19694558816292</v>
      </c>
      <c r="F59" s="146">
        <v>419.94061777201819</v>
      </c>
      <c r="G59" s="146">
        <v>49.211791145158379</v>
      </c>
      <c r="H59" s="146">
        <v>1748.6589786912944</v>
      </c>
      <c r="I59" s="146">
        <v>226.37423926772854</v>
      </c>
      <c r="J59" s="146">
        <v>2598.3825724643625</v>
      </c>
      <c r="K59" s="148"/>
    </row>
    <row r="60" spans="3:29" x14ac:dyDescent="0.25">
      <c r="C60" s="63"/>
      <c r="D60" s="10" t="s">
        <v>55</v>
      </c>
      <c r="E60" s="207">
        <v>94.255832079609917</v>
      </c>
      <c r="F60" s="207">
        <v>282.76749623882978</v>
      </c>
      <c r="G60" s="207">
        <v>18.126121553771139</v>
      </c>
      <c r="H60" s="207">
        <v>877.30428320252315</v>
      </c>
      <c r="I60" s="207">
        <v>79.754934836593023</v>
      </c>
      <c r="J60" s="207">
        <v>1352.208667911327</v>
      </c>
      <c r="K60" s="148"/>
    </row>
    <row r="61" spans="3:29" x14ac:dyDescent="0.25">
      <c r="C61" s="119"/>
      <c r="D61" s="54" t="s">
        <v>39</v>
      </c>
      <c r="E61" s="146">
        <v>153.14307939131703</v>
      </c>
      <c r="F61" s="146">
        <v>402.47807032774699</v>
      </c>
      <c r="G61" s="146">
        <v>9.0288436829347916</v>
      </c>
      <c r="H61" s="146">
        <v>2138.0996367626735</v>
      </c>
      <c r="I61" s="146">
        <v>178.84055756582373</v>
      </c>
      <c r="J61" s="146">
        <v>2881.5901877304968</v>
      </c>
      <c r="K61" s="148"/>
    </row>
    <row r="62" spans="3:29" x14ac:dyDescent="0.25">
      <c r="C62" s="63"/>
      <c r="D62" s="10" t="s">
        <v>41</v>
      </c>
      <c r="E62" s="207">
        <v>97.4312935396093</v>
      </c>
      <c r="F62" s="207">
        <v>313.17201494874416</v>
      </c>
      <c r="G62" s="207">
        <v>34.796890549860464</v>
      </c>
      <c r="H62" s="207">
        <v>1840.7555100876186</v>
      </c>
      <c r="I62" s="207">
        <v>236.61885573905116</v>
      </c>
      <c r="J62" s="207">
        <v>2522.7745648648838</v>
      </c>
      <c r="K62" s="148"/>
    </row>
    <row r="63" spans="3:29" x14ac:dyDescent="0.25">
      <c r="C63" s="119"/>
      <c r="D63" s="54" t="s">
        <v>54</v>
      </c>
      <c r="E63" s="146">
        <v>138.57923675447427</v>
      </c>
      <c r="F63" s="146">
        <v>387.20669093161928</v>
      </c>
      <c r="G63" s="146">
        <v>28.531019331803527</v>
      </c>
      <c r="H63" s="146">
        <v>566.54452673152718</v>
      </c>
      <c r="I63" s="146">
        <v>122.27579713630082</v>
      </c>
      <c r="J63" s="146">
        <v>1243.1372708857252</v>
      </c>
      <c r="K63" s="148"/>
    </row>
    <row r="64" spans="3:29" x14ac:dyDescent="0.25">
      <c r="C64" s="63"/>
      <c r="D64" s="10" t="s">
        <v>43</v>
      </c>
      <c r="E64" s="207">
        <v>247.27928220648272</v>
      </c>
      <c r="F64" s="207">
        <v>408.46885521749107</v>
      </c>
      <c r="G64" s="207">
        <v>22.460966221236909</v>
      </c>
      <c r="H64" s="207">
        <v>1705.5065139576484</v>
      </c>
      <c r="I64" s="207">
        <v>171.51018589703082</v>
      </c>
      <c r="J64" s="207">
        <v>2555.2258034998899</v>
      </c>
      <c r="K64" s="148"/>
    </row>
    <row r="65" spans="3:11" x14ac:dyDescent="0.25">
      <c r="C65" s="119"/>
      <c r="D65" s="54" t="s">
        <v>53</v>
      </c>
      <c r="E65" s="146">
        <v>192.02461212353168</v>
      </c>
      <c r="F65" s="146">
        <v>370.39626696499545</v>
      </c>
      <c r="G65" s="146">
        <v>34.702799776253421</v>
      </c>
      <c r="H65" s="146">
        <v>504.86501604498483</v>
      </c>
      <c r="I65" s="146">
        <v>118.97577060087731</v>
      </c>
      <c r="J65" s="146">
        <v>1220.9644655106426</v>
      </c>
      <c r="K65" s="148"/>
    </row>
    <row r="66" spans="3:11" x14ac:dyDescent="0.25">
      <c r="C66" s="63"/>
      <c r="D66" s="10" t="s">
        <v>47</v>
      </c>
      <c r="E66" s="207">
        <v>215.9196778798287</v>
      </c>
      <c r="F66" s="207">
        <v>599.77688299952422</v>
      </c>
      <c r="G66" s="207">
        <v>47.98215063996193</v>
      </c>
      <c r="H66" s="207">
        <v>443.83489341964787</v>
      </c>
      <c r="I66" s="207">
        <v>7.9970251066603213</v>
      </c>
      <c r="J66" s="207">
        <v>1315.510630045623</v>
      </c>
      <c r="K66" s="148"/>
    </row>
    <row r="67" spans="3:11" x14ac:dyDescent="0.25">
      <c r="C67" s="57"/>
      <c r="D67" s="57" t="s">
        <v>60</v>
      </c>
      <c r="E67" s="150">
        <v>170.54436895506092</v>
      </c>
      <c r="F67" s="150">
        <v>382.13984752520651</v>
      </c>
      <c r="G67" s="150">
        <v>26.420327763614527</v>
      </c>
      <c r="H67" s="150">
        <v>2523.1862600483523</v>
      </c>
      <c r="I67" s="150">
        <v>92.938775157279281</v>
      </c>
      <c r="J67" s="150">
        <v>3195.229579449513</v>
      </c>
    </row>
  </sheetData>
  <hyperlinks>
    <hyperlink ref="A16" location="'Regional utveckling'!A1" display="Regional utveckling" xr:uid="{00000000-0004-0000-3F00-000000000000}"/>
    <hyperlink ref="A15" location="'Läkemedel'!A1" display="Läkemedel" xr:uid="{00000000-0004-0000-3F00-000001000000}"/>
    <hyperlink ref="A14" location="'Övrig hälso- och sjukvård'!A1" display="Övrig hälso- och sjukvård" xr:uid="{00000000-0004-0000-3F00-000002000000}"/>
    <hyperlink ref="A13" location="'Tandvård'!A1" display="Tandvård" xr:uid="{00000000-0004-0000-3F00-000003000000}"/>
    <hyperlink ref="A12" location="'Specialiserad psykiatrisk vård'!A1" display="Specialiserad psykiatrisk vård" xr:uid="{00000000-0004-0000-3F00-000004000000}"/>
    <hyperlink ref="A11" location="'Specialiserad somatisk vård'!A1" display="Specialiserad somatisk vård" xr:uid="{00000000-0004-0000-3F00-000005000000}"/>
    <hyperlink ref="A10" location="'Vårdcentraler'!A1" display="Vårdcentraler" xr:uid="{00000000-0004-0000-3F00-000006000000}"/>
    <hyperlink ref="A9" location="'Primärvård'!A1" display="Primärvård" xr:uid="{00000000-0004-0000-3F00-000007000000}"/>
    <hyperlink ref="A8" location="'Vårdplatser'!A1" display="Vårdplatser" xr:uid="{00000000-0004-0000-3F00-000008000000}"/>
    <hyperlink ref="A7" location="'Hälso- och sjukvård'!A1" display="Hälso- och sjukvård" xr:uid="{00000000-0004-0000-3F00-000009000000}"/>
    <hyperlink ref="A6" location="'Kostnader och intäkter'!A1" display="Kostnader för" xr:uid="{00000000-0004-0000-3F00-00000A000000}"/>
    <hyperlink ref="A5" location="'Regionernas ekonomi'!A1" display="Regionernas ekonomi" xr:uid="{00000000-0004-0000-3F00-00000B000000}"/>
    <hyperlink ref="A20" location="'Trafik och infrastruktur'!A1" display="Trafik och infrastruktur, samt allmän regional utveckling" xr:uid="{00000000-0004-0000-3F00-00000C000000}"/>
    <hyperlink ref="A21" location="'Utbildning och kultur'!A1" display="Utbildning och kultur" xr:uid="{00000000-0004-0000-3F00-00000D000000}"/>
    <hyperlink ref="A4" location="Innehåll!A1" display="Innehåll" xr:uid="{00000000-0004-0000-3F00-00000E000000}"/>
    <hyperlink ref="A17" location="'Regional utveckling 1'!A1" display="Regional utveckling 1" xr:uid="{0B9276AF-FD32-4B55-9A64-60D5E2C29A4C}"/>
    <hyperlink ref="A18" location="'Regional utveckling 2'!A1" display="Regional utveckling 2" xr:uid="{083D2F0A-3571-4EFF-BC84-BCF36FE3E5D1}"/>
    <hyperlink ref="A19" location="'Regional utveckling 3'!A1" display="Regional utveckling 3" xr:uid="{0032B22D-471B-4A32-92C2-FA89C077CD36}"/>
  </hyperlinks>
  <pageMargins left="0.7" right="0.7" top="0.75" bottom="0.75" header="0.3" footer="0.3"/>
  <pageSetup paperSize="9" orientation="portrait" r:id="rId1"/>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codeName="Blad38">
    <tabColor theme="6"/>
  </sheetPr>
  <dimension ref="A1:K34"/>
  <sheetViews>
    <sheetView showGridLines="0" showRowColHeaders="0" workbookViewId="0">
      <selection activeCell="G20" sqref="G20"/>
    </sheetView>
  </sheetViews>
  <sheetFormatPr defaultRowHeight="15" x14ac:dyDescent="0.25"/>
  <cols>
    <col min="1" max="1" width="59.5703125" customWidth="1"/>
  </cols>
  <sheetData>
    <row r="1" spans="1:11" ht="35.25" x14ac:dyDescent="0.5">
      <c r="A1" s="3" t="s">
        <v>9</v>
      </c>
    </row>
    <row r="2" spans="1:11" x14ac:dyDescent="0.25">
      <c r="A2" s="239"/>
    </row>
    <row r="3" spans="1:11" x14ac:dyDescent="0.25">
      <c r="A3" s="239"/>
    </row>
    <row r="4" spans="1:11" x14ac:dyDescent="0.25">
      <c r="A4" s="17" t="s">
        <v>14</v>
      </c>
      <c r="C4" s="5" t="s">
        <v>416</v>
      </c>
    </row>
    <row r="5" spans="1:11" x14ac:dyDescent="0.25">
      <c r="A5" s="18" t="s">
        <v>0</v>
      </c>
      <c r="C5" s="439" t="s">
        <v>518</v>
      </c>
      <c r="D5" s="439"/>
      <c r="E5" s="439"/>
      <c r="F5" s="439"/>
      <c r="G5" s="439"/>
      <c r="H5" s="439"/>
      <c r="I5" s="439"/>
      <c r="J5" s="403"/>
      <c r="K5" s="403"/>
    </row>
    <row r="6" spans="1:11" x14ac:dyDescent="0.25">
      <c r="A6" s="18" t="s">
        <v>2</v>
      </c>
      <c r="C6" s="440"/>
      <c r="D6" s="440"/>
      <c r="E6" s="440"/>
      <c r="F6" s="440"/>
      <c r="G6" s="440"/>
      <c r="H6" s="440"/>
      <c r="I6" s="440"/>
      <c r="J6" s="404"/>
      <c r="K6" s="404"/>
    </row>
    <row r="7" spans="1:11" x14ac:dyDescent="0.25">
      <c r="A7" s="18" t="s">
        <v>4</v>
      </c>
      <c r="C7" s="440"/>
      <c r="D7" s="440"/>
      <c r="E7" s="440"/>
      <c r="F7" s="440"/>
      <c r="G7" s="440"/>
      <c r="H7" s="440"/>
      <c r="I7" s="440"/>
      <c r="J7" s="404"/>
      <c r="K7" s="404"/>
    </row>
    <row r="8" spans="1:11" x14ac:dyDescent="0.25">
      <c r="A8" s="18" t="s">
        <v>6</v>
      </c>
      <c r="C8" s="440"/>
      <c r="D8" s="440"/>
      <c r="E8" s="440"/>
      <c r="F8" s="440"/>
      <c r="G8" s="440"/>
      <c r="H8" s="440"/>
      <c r="I8" s="440"/>
      <c r="J8" s="404"/>
      <c r="K8" s="404"/>
    </row>
    <row r="9" spans="1:11" x14ac:dyDescent="0.25">
      <c r="A9" s="18" t="s">
        <v>8</v>
      </c>
      <c r="C9" s="440"/>
      <c r="D9" s="440"/>
      <c r="E9" s="440"/>
      <c r="F9" s="440"/>
      <c r="G9" s="440"/>
      <c r="H9" s="440"/>
      <c r="I9" s="440"/>
      <c r="J9" s="404"/>
      <c r="K9" s="404"/>
    </row>
    <row r="10" spans="1:11" x14ac:dyDescent="0.25">
      <c r="A10" s="18" t="s">
        <v>10</v>
      </c>
      <c r="C10" s="440"/>
      <c r="D10" s="440"/>
      <c r="E10" s="440"/>
      <c r="F10" s="440"/>
      <c r="G10" s="440"/>
      <c r="H10" s="440"/>
      <c r="I10" s="440"/>
      <c r="J10" s="404"/>
      <c r="K10" s="404"/>
    </row>
    <row r="11" spans="1:11" x14ac:dyDescent="0.25">
      <c r="A11" s="18" t="s">
        <v>12</v>
      </c>
      <c r="C11" s="440"/>
      <c r="D11" s="440"/>
      <c r="E11" s="440"/>
      <c r="F11" s="440"/>
      <c r="G11" s="440"/>
      <c r="H11" s="440"/>
      <c r="I11" s="440"/>
      <c r="J11" s="404"/>
      <c r="K11" s="404"/>
    </row>
    <row r="12" spans="1:11" x14ac:dyDescent="0.25">
      <c r="A12" s="18" t="s">
        <v>13</v>
      </c>
      <c r="C12" s="440"/>
      <c r="D12" s="440"/>
      <c r="E12" s="440"/>
      <c r="F12" s="440"/>
      <c r="G12" s="440"/>
      <c r="H12" s="440"/>
      <c r="I12" s="440"/>
      <c r="J12" s="404"/>
      <c r="K12" s="404"/>
    </row>
    <row r="13" spans="1:11" x14ac:dyDescent="0.25">
      <c r="A13" s="18" t="s">
        <v>1</v>
      </c>
      <c r="C13" s="440"/>
      <c r="D13" s="440"/>
      <c r="E13" s="440"/>
      <c r="F13" s="440"/>
      <c r="G13" s="440"/>
      <c r="H13" s="440"/>
      <c r="I13" s="440"/>
      <c r="J13" s="404"/>
      <c r="K13" s="404"/>
    </row>
    <row r="14" spans="1:11" x14ac:dyDescent="0.25">
      <c r="A14" s="18" t="s">
        <v>3</v>
      </c>
      <c r="C14" s="440"/>
      <c r="D14" s="440"/>
      <c r="E14" s="440"/>
      <c r="F14" s="440"/>
      <c r="G14" s="440"/>
      <c r="H14" s="440"/>
      <c r="I14" s="440"/>
      <c r="J14" s="404"/>
      <c r="K14" s="404"/>
    </row>
    <row r="15" spans="1:11" x14ac:dyDescent="0.25">
      <c r="A15" s="18" t="s">
        <v>5</v>
      </c>
      <c r="C15" s="440"/>
      <c r="D15" s="440"/>
      <c r="E15" s="440"/>
      <c r="F15" s="440"/>
      <c r="G15" s="440"/>
      <c r="H15" s="440"/>
      <c r="I15" s="440"/>
      <c r="J15" s="404"/>
      <c r="K15" s="404"/>
    </row>
    <row r="16" spans="1:11" x14ac:dyDescent="0.25">
      <c r="A16" s="18" t="s">
        <v>7</v>
      </c>
      <c r="C16" s="406"/>
      <c r="D16" s="406"/>
      <c r="E16" s="406"/>
      <c r="F16" s="406"/>
      <c r="G16" s="406"/>
      <c r="H16" s="406"/>
      <c r="I16" s="406"/>
      <c r="J16" s="406"/>
      <c r="K16" s="406"/>
    </row>
    <row r="17" spans="1:11" x14ac:dyDescent="0.25">
      <c r="A17" s="53" t="s">
        <v>9</v>
      </c>
      <c r="C17" s="406"/>
      <c r="D17" s="406"/>
      <c r="E17" s="406"/>
      <c r="F17" s="406"/>
      <c r="G17" s="406"/>
      <c r="H17" s="406"/>
      <c r="I17" s="406"/>
      <c r="J17" s="406"/>
      <c r="K17" s="406"/>
    </row>
    <row r="18" spans="1:11" x14ac:dyDescent="0.25">
      <c r="A18" s="34" t="s">
        <v>148</v>
      </c>
      <c r="C18" s="406"/>
      <c r="D18" s="406"/>
      <c r="E18" s="406"/>
      <c r="F18" s="406"/>
      <c r="G18" s="406"/>
      <c r="H18" s="406"/>
      <c r="I18" s="406"/>
      <c r="J18" s="406"/>
      <c r="K18" s="406"/>
    </row>
    <row r="19" spans="1:11" x14ac:dyDescent="0.25">
      <c r="A19" s="34" t="s">
        <v>149</v>
      </c>
      <c r="C19" s="406"/>
      <c r="D19" s="406"/>
      <c r="E19" s="406"/>
      <c r="F19" s="406"/>
      <c r="G19" s="406"/>
      <c r="H19" s="406"/>
      <c r="I19" s="406"/>
      <c r="J19" s="406"/>
      <c r="K19" s="406"/>
    </row>
    <row r="20" spans="1:11" x14ac:dyDescent="0.25">
      <c r="A20" s="360" t="s">
        <v>11</v>
      </c>
      <c r="C20" s="393" t="s">
        <v>519</v>
      </c>
    </row>
    <row r="21" spans="1:11" x14ac:dyDescent="0.25">
      <c r="A21" s="361"/>
    </row>
    <row r="22" spans="1:11" x14ac:dyDescent="0.25">
      <c r="A22" s="361"/>
    </row>
    <row r="23" spans="1:11" x14ac:dyDescent="0.25">
      <c r="A23" s="361"/>
    </row>
    <row r="24" spans="1:11" x14ac:dyDescent="0.25">
      <c r="A24" s="361"/>
    </row>
    <row r="25" spans="1:11" x14ac:dyDescent="0.25">
      <c r="A25" s="361"/>
    </row>
    <row r="26" spans="1:11" x14ac:dyDescent="0.25">
      <c r="A26" s="361"/>
    </row>
    <row r="27" spans="1:11" x14ac:dyDescent="0.25">
      <c r="A27" s="361"/>
    </row>
    <row r="28" spans="1:11" x14ac:dyDescent="0.25">
      <c r="A28" s="361"/>
    </row>
    <row r="29" spans="1:11" x14ac:dyDescent="0.25">
      <c r="A29" s="361"/>
    </row>
    <row r="30" spans="1:11" x14ac:dyDescent="0.25">
      <c r="A30" s="361"/>
    </row>
    <row r="31" spans="1:11" x14ac:dyDescent="0.25">
      <c r="A31" s="361"/>
    </row>
    <row r="32" spans="1:11" x14ac:dyDescent="0.25">
      <c r="A32" s="361"/>
    </row>
    <row r="33" spans="1:1" x14ac:dyDescent="0.25">
      <c r="A33" s="361"/>
    </row>
    <row r="34" spans="1:1" x14ac:dyDescent="0.25">
      <c r="A34" s="361"/>
    </row>
  </sheetData>
  <mergeCells count="1">
    <mergeCell ref="C5:K19"/>
  </mergeCells>
  <hyperlinks>
    <hyperlink ref="A16" location="'Regional utveckling'!A1" display="Regional utveckling" xr:uid="{00000000-0004-0000-4000-000000000000}"/>
    <hyperlink ref="A15" location="'Läkemedel'!A1" display="Läkemedel" xr:uid="{00000000-0004-0000-4000-000001000000}"/>
    <hyperlink ref="A14" location="'Övrig hälso- och sjukvård'!A1" display="Övrig hälso- och sjukvård" xr:uid="{00000000-0004-0000-4000-000002000000}"/>
    <hyperlink ref="A13" location="'Tandvård'!A1" display="Tandvård" xr:uid="{00000000-0004-0000-4000-000003000000}"/>
    <hyperlink ref="A12" location="'Specialiserad psykiatrisk vård'!A1" display="Specialiserad psykiatrisk vård" xr:uid="{00000000-0004-0000-4000-000004000000}"/>
    <hyperlink ref="A11" location="'Specialiserad somatisk vård'!A1" display="Specialiserad somatisk vård" xr:uid="{00000000-0004-0000-4000-000005000000}"/>
    <hyperlink ref="A10" location="'Vårdcentraler'!A1" display="Vårdcentraler" xr:uid="{00000000-0004-0000-4000-000006000000}"/>
    <hyperlink ref="A9" location="'Primärvård'!A1" display="Primärvård" xr:uid="{00000000-0004-0000-4000-000007000000}"/>
    <hyperlink ref="A8" location="'Vårdplatser'!A1" display="Vårdplatser" xr:uid="{00000000-0004-0000-4000-000008000000}"/>
    <hyperlink ref="A7" location="'Hälso- och sjukvård'!A1" display="Hälso- och sjukvård" xr:uid="{00000000-0004-0000-4000-000009000000}"/>
    <hyperlink ref="A6" location="'Kostnader och intäkter'!A1" display="Kostnader för" xr:uid="{00000000-0004-0000-4000-00000A000000}"/>
    <hyperlink ref="A5" location="'Regionernas ekonomi'!A1" display="Regionernas ekonomi" xr:uid="{00000000-0004-0000-4000-00000B000000}"/>
    <hyperlink ref="A17" location="'Trafik och infrastruktur'!A1" display="Trafik och infrastruktur, samt allmän regional utveckling" xr:uid="{00000000-0004-0000-4000-00000C000000}"/>
    <hyperlink ref="A20" location="'Utbildning och kultur'!A1" display="Utbildning och kultur" xr:uid="{00000000-0004-0000-4000-00000D000000}"/>
    <hyperlink ref="A4" location="Innehåll!A1" display="Innehåll" xr:uid="{00000000-0004-0000-4000-00000E000000}"/>
    <hyperlink ref="A18" location="'Trafik och infrastruktur 1'!A1" display="Trafik och infrastruktur 1" xr:uid="{C3276800-05BE-49E4-BEDD-7BC3E4BB4B78}"/>
    <hyperlink ref="A19" location="'Trafik och infrastruktur 2'!A1" display="Trafik och infrastruktur 2" xr:uid="{86509F36-41B7-469A-A80C-9CF7D3A7DD0E}"/>
    <hyperlink ref="C20" r:id="rId1" xr:uid="{99FB894A-4CF6-4B67-BFA0-F403D07E0C8A}"/>
  </hyperlinks>
  <pageMargins left="0.7" right="0.7" top="0.75" bottom="0.75" header="0.3" footer="0.3"/>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codeName="Blad68">
    <tabColor theme="6"/>
  </sheetPr>
  <dimension ref="A1:G34"/>
  <sheetViews>
    <sheetView showGridLines="0" showRowColHeaders="0" workbookViewId="0"/>
  </sheetViews>
  <sheetFormatPr defaultRowHeight="15" x14ac:dyDescent="0.25"/>
  <cols>
    <col min="1" max="1" width="59.5703125" customWidth="1"/>
    <col min="3" max="3" width="47" bestFit="1" customWidth="1"/>
    <col min="4" max="4" width="11.42578125" bestFit="1" customWidth="1"/>
    <col min="5" max="5" width="8.5703125" customWidth="1"/>
    <col min="6" max="6" width="11.42578125" bestFit="1" customWidth="1"/>
    <col min="7" max="7" width="8.5703125" customWidth="1"/>
    <col min="12" max="12" width="38" bestFit="1" customWidth="1"/>
  </cols>
  <sheetData>
    <row r="1" spans="1:7" ht="35.25" x14ac:dyDescent="0.5">
      <c r="A1" s="3" t="s">
        <v>9</v>
      </c>
    </row>
    <row r="2" spans="1:7" x14ac:dyDescent="0.25">
      <c r="A2" s="239"/>
      <c r="C2" s="5" t="s">
        <v>378</v>
      </c>
    </row>
    <row r="3" spans="1:7" x14ac:dyDescent="0.25">
      <c r="A3" s="239"/>
    </row>
    <row r="4" spans="1:7" x14ac:dyDescent="0.25">
      <c r="A4" s="17" t="s">
        <v>14</v>
      </c>
      <c r="C4" s="62"/>
      <c r="D4" s="441">
        <v>2020</v>
      </c>
      <c r="E4" s="441"/>
      <c r="F4" s="441">
        <v>2019</v>
      </c>
      <c r="G4" s="441"/>
    </row>
    <row r="5" spans="1:7" x14ac:dyDescent="0.25">
      <c r="A5" s="18" t="s">
        <v>0</v>
      </c>
      <c r="C5" s="57" t="s">
        <v>280</v>
      </c>
      <c r="D5" s="57" t="s">
        <v>376</v>
      </c>
      <c r="E5" s="186" t="s">
        <v>375</v>
      </c>
      <c r="F5" s="57" t="s">
        <v>376</v>
      </c>
      <c r="G5" s="187" t="s">
        <v>375</v>
      </c>
    </row>
    <row r="6" spans="1:7" x14ac:dyDescent="0.25">
      <c r="A6" s="18" t="s">
        <v>2</v>
      </c>
      <c r="C6" s="63" t="s">
        <v>238</v>
      </c>
      <c r="D6" s="32">
        <f>D7+D8</f>
        <v>28207.0282063903</v>
      </c>
      <c r="E6" s="115">
        <f>D6/D$15</f>
        <v>0.9401034825370479</v>
      </c>
      <c r="F6" s="190">
        <f>F7+F8</f>
        <v>26058.430664226504</v>
      </c>
      <c r="G6" s="115">
        <f t="shared" ref="G6:G15" si="0">F6/F$15</f>
        <v>0.93668841007381776</v>
      </c>
    </row>
    <row r="7" spans="1:7" x14ac:dyDescent="0.25">
      <c r="A7" s="18" t="s">
        <v>4</v>
      </c>
      <c r="C7" s="90" t="s">
        <v>441</v>
      </c>
      <c r="D7" s="1">
        <v>291.53921643029997</v>
      </c>
      <c r="E7" s="184">
        <f t="shared" ref="E7:E15" si="1">D7/D$15</f>
        <v>9.716622065140311E-3</v>
      </c>
      <c r="F7" s="162">
        <v>568.05686590649998</v>
      </c>
      <c r="G7" s="184">
        <f t="shared" si="0"/>
        <v>2.0419199045932628E-2</v>
      </c>
    </row>
    <row r="8" spans="1:7" x14ac:dyDescent="0.25">
      <c r="A8" s="18" t="s">
        <v>6</v>
      </c>
      <c r="C8" s="224" t="s">
        <v>373</v>
      </c>
      <c r="D8" s="32">
        <v>27915.488989959998</v>
      </c>
      <c r="E8" s="115">
        <f t="shared" si="1"/>
        <v>0.93038686047190755</v>
      </c>
      <c r="F8" s="190">
        <v>25490.373798320004</v>
      </c>
      <c r="G8" s="115">
        <f t="shared" si="0"/>
        <v>0.91626921102788517</v>
      </c>
    </row>
    <row r="9" spans="1:7" x14ac:dyDescent="0.25">
      <c r="A9" s="18" t="s">
        <v>8</v>
      </c>
      <c r="C9" s="185" t="s">
        <v>374</v>
      </c>
      <c r="D9" s="151">
        <v>638.72096717999989</v>
      </c>
      <c r="E9" s="184">
        <f t="shared" si="1"/>
        <v>2.1287737269653748E-2</v>
      </c>
      <c r="F9" s="165">
        <v>1056.8914864479002</v>
      </c>
      <c r="G9" s="184">
        <f t="shared" si="0"/>
        <v>3.799069939466837E-2</v>
      </c>
    </row>
    <row r="10" spans="1:7" x14ac:dyDescent="0.25">
      <c r="A10" s="18" t="s">
        <v>10</v>
      </c>
      <c r="C10" s="10" t="s">
        <v>359</v>
      </c>
      <c r="D10" s="32">
        <v>82.953541211100003</v>
      </c>
      <c r="E10" s="115">
        <f t="shared" si="1"/>
        <v>2.76473339944646E-3</v>
      </c>
      <c r="F10" s="190">
        <v>162.39513655063001</v>
      </c>
      <c r="G10" s="115">
        <f t="shared" si="0"/>
        <v>5.8374061055086711E-3</v>
      </c>
    </row>
    <row r="11" spans="1:7" x14ac:dyDescent="0.25">
      <c r="A11" s="18" t="s">
        <v>12</v>
      </c>
      <c r="C11" s="54" t="s">
        <v>360</v>
      </c>
      <c r="D11" s="59">
        <v>69.101622961619995</v>
      </c>
      <c r="E11" s="184">
        <f t="shared" si="1"/>
        <v>2.3030670200295577E-3</v>
      </c>
      <c r="F11" s="156">
        <v>80.480788687599997</v>
      </c>
      <c r="G11" s="184">
        <f t="shared" si="0"/>
        <v>2.8929379120579755E-3</v>
      </c>
    </row>
    <row r="12" spans="1:7" x14ac:dyDescent="0.25">
      <c r="A12" s="18" t="s">
        <v>13</v>
      </c>
      <c r="C12" s="10" t="s">
        <v>361</v>
      </c>
      <c r="D12" s="32">
        <v>50.737807834150004</v>
      </c>
      <c r="E12" s="115">
        <f t="shared" si="1"/>
        <v>1.6910249988821499E-3</v>
      </c>
      <c r="F12" s="190">
        <v>91.606656627598028</v>
      </c>
      <c r="G12" s="115">
        <f t="shared" si="0"/>
        <v>3.2928649715840432E-3</v>
      </c>
    </row>
    <row r="13" spans="1:7" x14ac:dyDescent="0.25">
      <c r="A13" s="18" t="s">
        <v>1</v>
      </c>
      <c r="C13" t="s">
        <v>362</v>
      </c>
      <c r="D13" s="1">
        <v>872.15538535300004</v>
      </c>
      <c r="E13" s="184">
        <f t="shared" si="1"/>
        <v>2.9067802147907391E-2</v>
      </c>
      <c r="F13" s="162">
        <v>803.24713267900006</v>
      </c>
      <c r="G13" s="184">
        <f t="shared" si="0"/>
        <v>2.887327672569107E-2</v>
      </c>
    </row>
    <row r="14" spans="1:7" x14ac:dyDescent="0.25">
      <c r="A14" s="18" t="s">
        <v>3</v>
      </c>
      <c r="C14" s="52" t="s">
        <v>363</v>
      </c>
      <c r="D14" s="102">
        <v>722.19715792169995</v>
      </c>
      <c r="E14" s="51">
        <f t="shared" si="1"/>
        <v>2.4069889896686621E-2</v>
      </c>
      <c r="F14" s="210">
        <v>623.58243428740002</v>
      </c>
      <c r="G14" s="51">
        <f t="shared" si="0"/>
        <v>2.2415104211340416E-2</v>
      </c>
    </row>
    <row r="15" spans="1:7" x14ac:dyDescent="0.25">
      <c r="A15" s="18" t="s">
        <v>5</v>
      </c>
      <c r="C15" s="89" t="s">
        <v>377</v>
      </c>
      <c r="D15" s="114">
        <f>SUM(D10:D14)+D8+D7</f>
        <v>30004.173721671868</v>
      </c>
      <c r="E15" s="188">
        <f t="shared" si="1"/>
        <v>1</v>
      </c>
      <c r="F15" s="189">
        <f>SUM(F10:F14)+F8+F7</f>
        <v>27819.742813058732</v>
      </c>
      <c r="G15" s="188">
        <f t="shared" si="0"/>
        <v>1</v>
      </c>
    </row>
    <row r="16" spans="1:7" x14ac:dyDescent="0.25">
      <c r="A16" s="18" t="s">
        <v>7</v>
      </c>
    </row>
    <row r="17" spans="1:3" x14ac:dyDescent="0.25">
      <c r="A17" s="18" t="s">
        <v>9</v>
      </c>
      <c r="C17" s="73" t="s">
        <v>398</v>
      </c>
    </row>
    <row r="18" spans="1:3" x14ac:dyDescent="0.25">
      <c r="A18" s="363" t="s">
        <v>148</v>
      </c>
    </row>
    <row r="19" spans="1:3" x14ac:dyDescent="0.25">
      <c r="A19" s="34" t="s">
        <v>149</v>
      </c>
    </row>
    <row r="20" spans="1:3" x14ac:dyDescent="0.25">
      <c r="A20" s="360" t="s">
        <v>11</v>
      </c>
    </row>
    <row r="21" spans="1:3" x14ac:dyDescent="0.25">
      <c r="A21" s="361"/>
    </row>
    <row r="22" spans="1:3" x14ac:dyDescent="0.25">
      <c r="A22" s="361"/>
    </row>
    <row r="23" spans="1:3" x14ac:dyDescent="0.25">
      <c r="A23" s="361"/>
    </row>
    <row r="24" spans="1:3" x14ac:dyDescent="0.25">
      <c r="A24" s="361"/>
    </row>
    <row r="25" spans="1:3" x14ac:dyDescent="0.25">
      <c r="A25" s="361"/>
    </row>
    <row r="26" spans="1:3" x14ac:dyDescent="0.25">
      <c r="A26" s="361"/>
    </row>
    <row r="27" spans="1:3" x14ac:dyDescent="0.25">
      <c r="A27" s="361"/>
    </row>
    <row r="28" spans="1:3" x14ac:dyDescent="0.25">
      <c r="A28" s="361"/>
    </row>
    <row r="29" spans="1:3" x14ac:dyDescent="0.25">
      <c r="A29" s="361"/>
    </row>
    <row r="30" spans="1:3" x14ac:dyDescent="0.25">
      <c r="A30" s="361"/>
    </row>
    <row r="31" spans="1:3" x14ac:dyDescent="0.25">
      <c r="A31" s="361"/>
    </row>
    <row r="32" spans="1:3" x14ac:dyDescent="0.25">
      <c r="A32" s="361"/>
    </row>
    <row r="33" spans="1:1" x14ac:dyDescent="0.25">
      <c r="A33" s="361"/>
    </row>
    <row r="34" spans="1:1" x14ac:dyDescent="0.25">
      <c r="A34" s="361"/>
    </row>
  </sheetData>
  <mergeCells count="2">
    <mergeCell ref="F4:G4"/>
    <mergeCell ref="D4:E4"/>
  </mergeCells>
  <hyperlinks>
    <hyperlink ref="A16" location="'Regional utveckling'!A1" display="Regional utveckling" xr:uid="{00000000-0004-0000-4100-000000000000}"/>
    <hyperlink ref="A15" location="'Läkemedel'!A1" display="Läkemedel" xr:uid="{00000000-0004-0000-4100-000001000000}"/>
    <hyperlink ref="A14" location="'Övrig hälso- och sjukvård'!A1" display="Övrig hälso- och sjukvård" xr:uid="{00000000-0004-0000-4100-000002000000}"/>
    <hyperlink ref="A13" location="'Tandvård'!A1" display="Tandvård" xr:uid="{00000000-0004-0000-4100-000003000000}"/>
    <hyperlink ref="A12" location="'Specialiserad psykiatrisk vård'!A1" display="Specialiserad psykiatrisk vård" xr:uid="{00000000-0004-0000-4100-000004000000}"/>
    <hyperlink ref="A11" location="'Specialiserad somatisk vård'!A1" display="Specialiserad somatisk vård" xr:uid="{00000000-0004-0000-4100-000005000000}"/>
    <hyperlink ref="A10" location="'Vårdcentraler'!A1" display="Vårdcentraler" xr:uid="{00000000-0004-0000-4100-000006000000}"/>
    <hyperlink ref="A9" location="'Primärvård'!A1" display="Primärvård" xr:uid="{00000000-0004-0000-4100-000007000000}"/>
    <hyperlink ref="A8" location="'Vårdplatser'!A1" display="Vårdplatser" xr:uid="{00000000-0004-0000-4100-000008000000}"/>
    <hyperlink ref="A7" location="'Hälso- och sjukvård'!A1" display="Hälso- och sjukvård" xr:uid="{00000000-0004-0000-4100-000009000000}"/>
    <hyperlink ref="A6" location="'Kostnader och intäkter'!A1" display="Kostnader för" xr:uid="{00000000-0004-0000-4100-00000A000000}"/>
    <hyperlink ref="A5" location="'Regionernas ekonomi'!A1" display="Regionernas ekonomi" xr:uid="{00000000-0004-0000-4100-00000B000000}"/>
    <hyperlink ref="A17" location="'Trafik och infrastruktur'!A1" display="Trafik och infrastruktur, samt allmän regional utveckling" xr:uid="{00000000-0004-0000-4100-00000C000000}"/>
    <hyperlink ref="A20" location="'Utbildning och kultur'!A1" display="Utbildning och kultur" xr:uid="{00000000-0004-0000-4100-00000D000000}"/>
    <hyperlink ref="A4" location="Innehåll!A1" display="Innehåll" xr:uid="{00000000-0004-0000-4100-00000E000000}"/>
    <hyperlink ref="A18" location="'Trafik och infrastruktur 1'!A1" display="Trafik och infrastruktur 1" xr:uid="{96B058D0-23AD-4F53-8B4F-3DE60066D099}"/>
    <hyperlink ref="A19" location="'Trafik och infrastruktur 2'!A1" display="Trafik och infrastruktur 2" xr:uid="{09DFA242-AF58-439F-AE87-01CB26BFA49B}"/>
  </hyperlinks>
  <pageMargins left="0.7" right="0.7" top="0.75" bottom="0.75" header="0.3" footer="0.3"/>
  <pageSetup paperSize="9" orientation="portrait"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codeName="Blad69">
    <tabColor theme="6"/>
  </sheetPr>
  <dimension ref="A1:I34"/>
  <sheetViews>
    <sheetView showGridLines="0" showRowColHeaders="0" workbookViewId="0"/>
  </sheetViews>
  <sheetFormatPr defaultRowHeight="15" x14ac:dyDescent="0.25"/>
  <cols>
    <col min="1" max="1" width="59.5703125" customWidth="1"/>
    <col min="3" max="3" width="59" bestFit="1" customWidth="1"/>
    <col min="4" max="4" width="10.5703125" customWidth="1"/>
    <col min="8" max="9" width="11.42578125" bestFit="1" customWidth="1"/>
    <col min="10" max="10" width="43.42578125" bestFit="1" customWidth="1"/>
  </cols>
  <sheetData>
    <row r="1" spans="1:9" ht="35.25" x14ac:dyDescent="0.5">
      <c r="A1" s="3" t="s">
        <v>9</v>
      </c>
    </row>
    <row r="2" spans="1:9" x14ac:dyDescent="0.25">
      <c r="A2" s="239"/>
      <c r="C2" s="5" t="s">
        <v>379</v>
      </c>
    </row>
    <row r="3" spans="1:9" x14ac:dyDescent="0.25">
      <c r="A3" s="239"/>
    </row>
    <row r="4" spans="1:9" x14ac:dyDescent="0.25">
      <c r="A4" s="17" t="s">
        <v>14</v>
      </c>
      <c r="C4" s="163"/>
      <c r="D4" s="442" t="s">
        <v>239</v>
      </c>
      <c r="E4" s="443"/>
      <c r="F4" s="442" t="s">
        <v>238</v>
      </c>
      <c r="G4" s="443"/>
      <c r="H4" s="62"/>
      <c r="I4" s="62"/>
    </row>
    <row r="5" spans="1:9" x14ac:dyDescent="0.25">
      <c r="A5" s="18" t="s">
        <v>0</v>
      </c>
      <c r="D5" s="406"/>
      <c r="E5" s="406"/>
      <c r="F5" s="406"/>
      <c r="G5" s="406"/>
      <c r="H5" t="s">
        <v>380</v>
      </c>
    </row>
    <row r="6" spans="1:9" x14ac:dyDescent="0.25">
      <c r="A6" s="18" t="s">
        <v>2</v>
      </c>
      <c r="C6" s="57" t="s">
        <v>275</v>
      </c>
      <c r="D6" s="57" t="s">
        <v>66</v>
      </c>
      <c r="E6" s="57" t="s">
        <v>455</v>
      </c>
      <c r="F6" s="155" t="s">
        <v>66</v>
      </c>
      <c r="G6" s="57" t="s">
        <v>455</v>
      </c>
      <c r="H6" s="31" t="s">
        <v>66</v>
      </c>
      <c r="I6" s="31" t="s">
        <v>455</v>
      </c>
    </row>
    <row r="7" spans="1:9" x14ac:dyDescent="0.25">
      <c r="A7" s="18" t="s">
        <v>4</v>
      </c>
      <c r="C7" s="85" t="s">
        <v>190</v>
      </c>
      <c r="D7" s="32">
        <v>445.17136702999989</v>
      </c>
      <c r="E7" s="32">
        <v>482.03578630366565</v>
      </c>
      <c r="F7" s="190">
        <v>1034.7079807699999</v>
      </c>
      <c r="G7" s="32">
        <v>1149.7065724137983</v>
      </c>
      <c r="H7" s="200">
        <v>991.65990993999992</v>
      </c>
      <c r="I7" s="200">
        <v>1105.1426302697</v>
      </c>
    </row>
    <row r="8" spans="1:9" x14ac:dyDescent="0.25">
      <c r="A8" s="18" t="s">
        <v>6</v>
      </c>
      <c r="C8" s="2" t="s">
        <v>262</v>
      </c>
      <c r="D8" s="1">
        <v>237.20982805607656</v>
      </c>
      <c r="E8" s="1">
        <v>223.33761865527157</v>
      </c>
      <c r="F8" s="162">
        <v>567.56011472354658</v>
      </c>
      <c r="G8" s="1">
        <v>516.95870592359427</v>
      </c>
      <c r="H8" s="151">
        <v>543.18154474419566</v>
      </c>
      <c r="I8" s="151">
        <v>494.09912013053741</v>
      </c>
    </row>
    <row r="9" spans="1:9" x14ac:dyDescent="0.25">
      <c r="A9" s="18" t="s">
        <v>8</v>
      </c>
      <c r="C9" s="85" t="s">
        <v>186</v>
      </c>
      <c r="D9" s="32">
        <v>10.22354019</v>
      </c>
      <c r="E9" s="32">
        <v>9.3949298248000002</v>
      </c>
      <c r="F9" s="190">
        <v>15547.243254260002</v>
      </c>
      <c r="G9" s="32">
        <v>15414.983013359997</v>
      </c>
      <c r="H9" s="200">
        <v>15516.114279000001</v>
      </c>
      <c r="I9" s="200">
        <v>15356.935302689997</v>
      </c>
    </row>
    <row r="10" spans="1:9" x14ac:dyDescent="0.25">
      <c r="A10" s="18" t="s">
        <v>10</v>
      </c>
      <c r="C10" s="123" t="s">
        <v>192</v>
      </c>
      <c r="D10" s="124">
        <v>3</v>
      </c>
      <c r="E10" s="124">
        <v>2.9340000000000002</v>
      </c>
      <c r="F10" s="191">
        <v>192.34944300000001</v>
      </c>
      <c r="G10" s="124">
        <v>188.34651400000001</v>
      </c>
      <c r="H10" s="151">
        <v>0</v>
      </c>
      <c r="I10" s="151">
        <v>0</v>
      </c>
    </row>
    <row r="11" spans="1:9" x14ac:dyDescent="0.25">
      <c r="A11" s="18" t="s">
        <v>12</v>
      </c>
      <c r="C11" s="85" t="s">
        <v>187</v>
      </c>
      <c r="D11" s="32">
        <v>1312.8922117100001</v>
      </c>
      <c r="E11" s="32">
        <v>1333.1804005299998</v>
      </c>
      <c r="F11" s="190">
        <v>16574.192172859995</v>
      </c>
      <c r="G11" s="32">
        <v>18141.632493749996</v>
      </c>
      <c r="H11" s="200">
        <v>16105.68045154</v>
      </c>
      <c r="I11" s="200">
        <v>17966.598336750001</v>
      </c>
    </row>
    <row r="12" spans="1:9" x14ac:dyDescent="0.25">
      <c r="A12" s="18" t="s">
        <v>13</v>
      </c>
      <c r="C12" s="2" t="s">
        <v>263</v>
      </c>
      <c r="D12" s="1">
        <v>516.60264823727277</v>
      </c>
      <c r="E12" s="1">
        <v>461.64320565441187</v>
      </c>
      <c r="F12" s="162">
        <v>1957.6639719529867</v>
      </c>
      <c r="G12" s="1">
        <v>1765.0786685221751</v>
      </c>
      <c r="H12" s="151">
        <v>1898.0515244929868</v>
      </c>
      <c r="I12" s="151">
        <v>1701.0494112163992</v>
      </c>
    </row>
    <row r="13" spans="1:9" x14ac:dyDescent="0.25">
      <c r="A13" s="18" t="s">
        <v>1</v>
      </c>
      <c r="C13" s="85" t="s">
        <v>265</v>
      </c>
      <c r="D13" s="32">
        <v>3.3236917300000006</v>
      </c>
      <c r="E13" s="32">
        <v>0.75444384207999982</v>
      </c>
      <c r="F13" s="190">
        <v>725.22656099999995</v>
      </c>
      <c r="G13" s="32">
        <v>742.91925775999994</v>
      </c>
      <c r="H13" s="200">
        <v>711.22656099999995</v>
      </c>
      <c r="I13" s="200">
        <v>739.91925775999994</v>
      </c>
    </row>
    <row r="14" spans="1:9" x14ac:dyDescent="0.25">
      <c r="A14" s="18" t="s">
        <v>3</v>
      </c>
      <c r="C14" s="88" t="s">
        <v>266</v>
      </c>
      <c r="D14" s="92">
        <v>2525.4232869533485</v>
      </c>
      <c r="E14" s="92">
        <v>2510.3463848102292</v>
      </c>
      <c r="F14" s="192">
        <v>36406.594055566558</v>
      </c>
      <c r="G14" s="92">
        <v>37731.278711729552</v>
      </c>
      <c r="H14" s="151">
        <f>SUM(H7:H13)</f>
        <v>35765.914270717185</v>
      </c>
      <c r="I14" s="151">
        <f>SUM(I7:I13)</f>
        <v>37363.744058816636</v>
      </c>
    </row>
    <row r="15" spans="1:9" x14ac:dyDescent="0.25">
      <c r="A15" s="18" t="s">
        <v>5</v>
      </c>
      <c r="C15" s="125" t="s">
        <v>274</v>
      </c>
      <c r="D15" s="126">
        <v>2522.4232869533485</v>
      </c>
      <c r="E15" s="126">
        <v>2507.412384810229</v>
      </c>
      <c r="F15" s="193">
        <v>36214.244612566559</v>
      </c>
      <c r="G15" s="126">
        <v>37542.932197729555</v>
      </c>
      <c r="H15" s="201">
        <v>35765.914270717185</v>
      </c>
      <c r="I15" s="201">
        <v>37363.744058816636</v>
      </c>
    </row>
    <row r="16" spans="1:9" x14ac:dyDescent="0.25">
      <c r="A16" s="18" t="s">
        <v>7</v>
      </c>
      <c r="C16" s="89" t="s">
        <v>388</v>
      </c>
      <c r="D16" s="114">
        <v>1761.3121488322286</v>
      </c>
      <c r="E16" s="114">
        <v>1797.1455152815704</v>
      </c>
      <c r="F16" s="189">
        <v>26058.430664226504</v>
      </c>
      <c r="G16" s="114">
        <v>28207.028206390292</v>
      </c>
      <c r="H16" s="198">
        <v>25490.373798320004</v>
      </c>
      <c r="I16" s="198">
        <v>27915.488989959998</v>
      </c>
    </row>
    <row r="17" spans="1:9" x14ac:dyDescent="0.25">
      <c r="A17" s="18" t="s">
        <v>9</v>
      </c>
      <c r="C17" s="85" t="s">
        <v>269</v>
      </c>
      <c r="D17" s="32">
        <v>1.0629999999999999E-3</v>
      </c>
      <c r="E17" s="32">
        <v>1.591E-3</v>
      </c>
      <c r="F17" s="190">
        <v>6607.0190089999996</v>
      </c>
      <c r="G17" s="32">
        <v>4417.8229855599993</v>
      </c>
      <c r="H17" s="200">
        <v>6607.0189499999997</v>
      </c>
      <c r="I17" s="200">
        <v>4417.6156428299992</v>
      </c>
    </row>
    <row r="18" spans="1:9" x14ac:dyDescent="0.25">
      <c r="A18" s="34" t="s">
        <v>148</v>
      </c>
      <c r="C18" s="2" t="s">
        <v>214</v>
      </c>
      <c r="D18" s="1">
        <v>5.4015638900000003</v>
      </c>
      <c r="E18" s="1">
        <v>3.6928126750999999</v>
      </c>
      <c r="F18" s="162">
        <v>998.70169699999997</v>
      </c>
      <c r="G18" s="1">
        <v>977.46010550000005</v>
      </c>
      <c r="H18" s="151">
        <v>998.64803799999993</v>
      </c>
      <c r="I18" s="151">
        <v>977.38206950000006</v>
      </c>
    </row>
    <row r="19" spans="1:9" x14ac:dyDescent="0.25">
      <c r="A19" s="363" t="s">
        <v>149</v>
      </c>
      <c r="C19" s="127" t="s">
        <v>215</v>
      </c>
      <c r="D19" s="25">
        <v>1.3180719999999999</v>
      </c>
      <c r="E19" s="25">
        <v>0.36699799999999999</v>
      </c>
      <c r="F19" s="194">
        <v>4.3783250000000002</v>
      </c>
      <c r="G19" s="25">
        <v>13.548569000000001</v>
      </c>
      <c r="H19" s="200">
        <v>0</v>
      </c>
      <c r="I19" s="200">
        <v>0</v>
      </c>
    </row>
    <row r="20" spans="1:9" x14ac:dyDescent="0.25">
      <c r="A20" s="360" t="s">
        <v>11</v>
      </c>
      <c r="C20" s="2" t="s">
        <v>216</v>
      </c>
      <c r="D20" s="1">
        <v>59.71315585</v>
      </c>
      <c r="E20" s="1">
        <v>48.677887866699997</v>
      </c>
      <c r="F20" s="162">
        <v>1962.4688129400001</v>
      </c>
      <c r="G20" s="1">
        <v>2008.1357425899998</v>
      </c>
      <c r="H20" s="151">
        <v>1942.2457099999999</v>
      </c>
      <c r="I20" s="151">
        <v>1972.29993494</v>
      </c>
    </row>
    <row r="21" spans="1:9" x14ac:dyDescent="0.25">
      <c r="A21" s="361"/>
      <c r="C21" s="85" t="s">
        <v>217</v>
      </c>
      <c r="D21" s="32">
        <v>1.1800687699999999</v>
      </c>
      <c r="E21" s="32">
        <v>0.9600454932000001</v>
      </c>
      <c r="F21" s="190">
        <v>63.155443999999996</v>
      </c>
      <c r="G21" s="32">
        <v>70.063840020000015</v>
      </c>
      <c r="H21" s="200">
        <v>34.154243999999998</v>
      </c>
      <c r="I21" s="200">
        <v>7.0638400199999998</v>
      </c>
    </row>
    <row r="22" spans="1:9" x14ac:dyDescent="0.25">
      <c r="A22" s="361"/>
      <c r="C22" s="2" t="s">
        <v>218</v>
      </c>
      <c r="D22" s="1">
        <v>751.38602321999974</v>
      </c>
      <c r="E22" s="1">
        <v>752.73595094799998</v>
      </c>
      <c r="F22" s="162">
        <v>544.30009298999994</v>
      </c>
      <c r="G22" s="1">
        <v>1980.4149659099994</v>
      </c>
      <c r="H22" s="151">
        <v>503.38481820999999</v>
      </c>
      <c r="I22" s="151">
        <v>1947.7632578099997</v>
      </c>
    </row>
    <row r="23" spans="1:9" x14ac:dyDescent="0.25">
      <c r="A23" s="361"/>
      <c r="C23" s="85" t="s">
        <v>220</v>
      </c>
      <c r="D23" s="32">
        <v>92.719000638455</v>
      </c>
      <c r="E23" s="32">
        <v>42.195296573109701</v>
      </c>
      <c r="F23" s="190">
        <v>307.24958058980008</v>
      </c>
      <c r="G23" s="32">
        <v>270.58096790070005</v>
      </c>
      <c r="H23" s="200">
        <v>307.09677778940005</v>
      </c>
      <c r="I23" s="200">
        <v>270.13992595280007</v>
      </c>
    </row>
    <row r="24" spans="1:9" x14ac:dyDescent="0.25">
      <c r="A24" s="361"/>
      <c r="C24" s="88" t="s">
        <v>270</v>
      </c>
      <c r="D24" s="92">
        <v>910.40087536845476</v>
      </c>
      <c r="E24" s="92">
        <v>848.26358455610966</v>
      </c>
      <c r="F24" s="192">
        <v>10482.894636519799</v>
      </c>
      <c r="G24" s="92">
        <v>9724.4786074807034</v>
      </c>
      <c r="H24" s="199">
        <v>10392.548537999401</v>
      </c>
      <c r="I24" s="199">
        <v>9592.2646710528006</v>
      </c>
    </row>
    <row r="25" spans="1:9" x14ac:dyDescent="0.25">
      <c r="A25" s="361"/>
      <c r="C25" s="125" t="s">
        <v>276</v>
      </c>
      <c r="D25" s="126">
        <v>909.08280336845473</v>
      </c>
      <c r="E25" s="126">
        <v>847.8965865561097</v>
      </c>
      <c r="F25" s="193">
        <v>10478.516311519799</v>
      </c>
      <c r="G25" s="126">
        <v>9710.9300384807029</v>
      </c>
      <c r="H25" s="201">
        <v>8839.2301513063012</v>
      </c>
      <c r="I25" s="201">
        <v>10392.548537999399</v>
      </c>
    </row>
    <row r="26" spans="1:9" x14ac:dyDescent="0.25">
      <c r="A26" s="361"/>
    </row>
    <row r="27" spans="1:9" x14ac:dyDescent="0.25">
      <c r="A27" s="361"/>
      <c r="C27" s="73" t="s">
        <v>398</v>
      </c>
      <c r="F27" s="1"/>
    </row>
    <row r="28" spans="1:9" x14ac:dyDescent="0.25">
      <c r="A28" s="361"/>
    </row>
    <row r="29" spans="1:9" x14ac:dyDescent="0.25">
      <c r="A29" s="361"/>
    </row>
    <row r="30" spans="1:9" x14ac:dyDescent="0.25">
      <c r="A30" s="361"/>
    </row>
    <row r="31" spans="1:9" x14ac:dyDescent="0.25">
      <c r="A31" s="361"/>
    </row>
    <row r="32" spans="1:9" x14ac:dyDescent="0.25">
      <c r="A32" s="361"/>
    </row>
    <row r="33" spans="1:1" x14ac:dyDescent="0.25">
      <c r="A33" s="361"/>
    </row>
    <row r="34" spans="1:1" x14ac:dyDescent="0.25">
      <c r="A34" s="361"/>
    </row>
  </sheetData>
  <mergeCells count="2">
    <mergeCell ref="F4:G5"/>
    <mergeCell ref="D4:E5"/>
  </mergeCells>
  <hyperlinks>
    <hyperlink ref="A16" location="'Regional utveckling'!A1" display="Regional utveckling" xr:uid="{00000000-0004-0000-4200-000000000000}"/>
    <hyperlink ref="A15" location="'Läkemedel'!A1" display="Läkemedel" xr:uid="{00000000-0004-0000-4200-000001000000}"/>
    <hyperlink ref="A14" location="'Övrig hälso- och sjukvård'!A1" display="Övrig hälso- och sjukvård" xr:uid="{00000000-0004-0000-4200-000002000000}"/>
    <hyperlink ref="A13" location="'Tandvård'!A1" display="Tandvård" xr:uid="{00000000-0004-0000-4200-000003000000}"/>
    <hyperlink ref="A12" location="'Specialiserad psykiatrisk vård'!A1" display="Specialiserad psykiatrisk vård" xr:uid="{00000000-0004-0000-4200-000004000000}"/>
    <hyperlink ref="A11" location="'Specialiserad somatisk vård'!A1" display="Specialiserad somatisk vård" xr:uid="{00000000-0004-0000-4200-000005000000}"/>
    <hyperlink ref="A10" location="'Vårdcentraler'!A1" display="Vårdcentraler" xr:uid="{00000000-0004-0000-4200-000006000000}"/>
    <hyperlink ref="A9" location="'Primärvård'!A1" display="Primärvård" xr:uid="{00000000-0004-0000-4200-000007000000}"/>
    <hyperlink ref="A8" location="'Vårdplatser'!A1" display="Vårdplatser" xr:uid="{00000000-0004-0000-4200-000008000000}"/>
    <hyperlink ref="A7" location="'Hälso- och sjukvård'!A1" display="Hälso- och sjukvård" xr:uid="{00000000-0004-0000-4200-000009000000}"/>
    <hyperlink ref="A6" location="'Kostnader och intäkter'!A1" display="Kostnader för" xr:uid="{00000000-0004-0000-4200-00000A000000}"/>
    <hyperlink ref="A5" location="'Regionernas ekonomi'!A1" display="Regionernas ekonomi" xr:uid="{00000000-0004-0000-4200-00000B000000}"/>
    <hyperlink ref="A17" location="'Trafik och infrastruktur'!A1" display="Trafik och infrastruktur, samt allmän regional utveckling" xr:uid="{00000000-0004-0000-4200-00000C000000}"/>
    <hyperlink ref="A20" location="'Utbildning och kultur'!A1" display="Utbildning och kultur" xr:uid="{00000000-0004-0000-4200-00000D000000}"/>
    <hyperlink ref="A4" location="Innehåll!A1" display="Innehåll" xr:uid="{00000000-0004-0000-4200-00000E000000}"/>
    <hyperlink ref="A18" location="'Trafik och infrastruktur 1'!A1" display="Trafik och infrastruktur 1" xr:uid="{19D33096-0429-44F0-80DC-CA50AB0F50AF}"/>
    <hyperlink ref="A19" location="'Trafik och infrastruktur 2'!A1" display="Trafik och infrastruktur 2" xr:uid="{2478E9A0-04B2-40C0-9AD0-10144D263AAA}"/>
  </hyperlinks>
  <pageMargins left="0.7" right="0.7" top="0.75" bottom="0.75" header="0.3" footer="0.3"/>
  <drawing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codeName="Blad39">
    <tabColor theme="6"/>
  </sheetPr>
  <dimension ref="A1:K34"/>
  <sheetViews>
    <sheetView showGridLines="0" showRowColHeaders="0" workbookViewId="0"/>
  </sheetViews>
  <sheetFormatPr defaultRowHeight="15" x14ac:dyDescent="0.25"/>
  <cols>
    <col min="1" max="1" width="59.5703125" customWidth="1"/>
  </cols>
  <sheetData>
    <row r="1" spans="1:11" ht="35.25" x14ac:dyDescent="0.5">
      <c r="A1" s="3" t="s">
        <v>11</v>
      </c>
    </row>
    <row r="2" spans="1:11" x14ac:dyDescent="0.25">
      <c r="A2" s="239"/>
    </row>
    <row r="3" spans="1:11" x14ac:dyDescent="0.25">
      <c r="A3" s="239"/>
    </row>
    <row r="4" spans="1:11" x14ac:dyDescent="0.25">
      <c r="A4" s="17" t="s">
        <v>14</v>
      </c>
      <c r="C4" s="5" t="s">
        <v>417</v>
      </c>
    </row>
    <row r="5" spans="1:11" x14ac:dyDescent="0.25">
      <c r="A5" s="18" t="s">
        <v>0</v>
      </c>
      <c r="C5" s="439" t="s">
        <v>436</v>
      </c>
      <c r="D5" s="439"/>
      <c r="E5" s="439"/>
      <c r="F5" s="439"/>
      <c r="G5" s="439"/>
      <c r="H5" s="439"/>
      <c r="I5" s="439"/>
      <c r="J5" s="439"/>
      <c r="K5" s="439"/>
    </row>
    <row r="6" spans="1:11" x14ac:dyDescent="0.25">
      <c r="A6" s="18" t="s">
        <v>2</v>
      </c>
      <c r="C6" s="440"/>
      <c r="D6" s="440"/>
      <c r="E6" s="440"/>
      <c r="F6" s="440"/>
      <c r="G6" s="440"/>
      <c r="H6" s="440"/>
      <c r="I6" s="440"/>
      <c r="J6" s="440"/>
      <c r="K6" s="440"/>
    </row>
    <row r="7" spans="1:11" x14ac:dyDescent="0.25">
      <c r="A7" s="18" t="s">
        <v>4</v>
      </c>
      <c r="C7" s="440"/>
      <c r="D7" s="440"/>
      <c r="E7" s="440"/>
      <c r="F7" s="440"/>
      <c r="G7" s="440"/>
      <c r="H7" s="440"/>
      <c r="I7" s="440"/>
      <c r="J7" s="440"/>
      <c r="K7" s="440"/>
    </row>
    <row r="8" spans="1:11" x14ac:dyDescent="0.25">
      <c r="A8" s="18" t="s">
        <v>6</v>
      </c>
      <c r="C8" s="440"/>
      <c r="D8" s="440"/>
      <c r="E8" s="440"/>
      <c r="F8" s="440"/>
      <c r="G8" s="440"/>
      <c r="H8" s="440"/>
      <c r="I8" s="440"/>
      <c r="J8" s="440"/>
      <c r="K8" s="440"/>
    </row>
    <row r="9" spans="1:11" x14ac:dyDescent="0.25">
      <c r="A9" s="18" t="s">
        <v>8</v>
      </c>
      <c r="C9" s="440"/>
      <c r="D9" s="440"/>
      <c r="E9" s="440"/>
      <c r="F9" s="440"/>
      <c r="G9" s="440"/>
      <c r="H9" s="440"/>
      <c r="I9" s="440"/>
      <c r="J9" s="440"/>
      <c r="K9" s="440"/>
    </row>
    <row r="10" spans="1:11" x14ac:dyDescent="0.25">
      <c r="A10" s="18" t="s">
        <v>10</v>
      </c>
      <c r="C10" s="440"/>
      <c r="D10" s="440"/>
      <c r="E10" s="440"/>
      <c r="F10" s="440"/>
      <c r="G10" s="440"/>
      <c r="H10" s="440"/>
      <c r="I10" s="440"/>
      <c r="J10" s="440"/>
      <c r="K10" s="440"/>
    </row>
    <row r="11" spans="1:11" x14ac:dyDescent="0.25">
      <c r="A11" s="18" t="s">
        <v>12</v>
      </c>
      <c r="C11" s="440"/>
      <c r="D11" s="440"/>
      <c r="E11" s="440"/>
      <c r="F11" s="440"/>
      <c r="G11" s="440"/>
      <c r="H11" s="440"/>
      <c r="I11" s="440"/>
      <c r="J11" s="440"/>
      <c r="K11" s="440"/>
    </row>
    <row r="12" spans="1:11" x14ac:dyDescent="0.25">
      <c r="A12" s="18" t="s">
        <v>13</v>
      </c>
      <c r="C12" s="440"/>
      <c r="D12" s="440"/>
      <c r="E12" s="440"/>
      <c r="F12" s="440"/>
      <c r="G12" s="440"/>
      <c r="H12" s="440"/>
      <c r="I12" s="440"/>
      <c r="J12" s="440"/>
      <c r="K12" s="440"/>
    </row>
    <row r="13" spans="1:11" x14ac:dyDescent="0.25">
      <c r="A13" s="18" t="s">
        <v>1</v>
      </c>
      <c r="C13" s="440"/>
      <c r="D13" s="440"/>
      <c r="E13" s="440"/>
      <c r="F13" s="440"/>
      <c r="G13" s="440"/>
      <c r="H13" s="440"/>
      <c r="I13" s="440"/>
      <c r="J13" s="440"/>
      <c r="K13" s="440"/>
    </row>
    <row r="14" spans="1:11" x14ac:dyDescent="0.25">
      <c r="A14" s="18" t="s">
        <v>3</v>
      </c>
      <c r="C14" s="440"/>
      <c r="D14" s="440"/>
      <c r="E14" s="440"/>
      <c r="F14" s="440"/>
      <c r="G14" s="440"/>
      <c r="H14" s="440"/>
      <c r="I14" s="440"/>
      <c r="J14" s="440"/>
      <c r="K14" s="440"/>
    </row>
    <row r="15" spans="1:11" x14ac:dyDescent="0.25">
      <c r="A15" s="18" t="s">
        <v>5</v>
      </c>
      <c r="C15" s="440"/>
      <c r="D15" s="440"/>
      <c r="E15" s="440"/>
      <c r="F15" s="440"/>
      <c r="G15" s="440"/>
      <c r="H15" s="440"/>
      <c r="I15" s="440"/>
      <c r="J15" s="440"/>
      <c r="K15" s="440"/>
    </row>
    <row r="16" spans="1:11" x14ac:dyDescent="0.25">
      <c r="A16" s="18" t="s">
        <v>7</v>
      </c>
    </row>
    <row r="17" spans="1:1" x14ac:dyDescent="0.25">
      <c r="A17" s="18" t="s">
        <v>9</v>
      </c>
    </row>
    <row r="18" spans="1:1" x14ac:dyDescent="0.25">
      <c r="A18" s="364" t="s">
        <v>11</v>
      </c>
    </row>
    <row r="19" spans="1:1" x14ac:dyDescent="0.25">
      <c r="A19" s="34" t="s">
        <v>150</v>
      </c>
    </row>
    <row r="20" spans="1:1" x14ac:dyDescent="0.25">
      <c r="A20" s="34" t="s">
        <v>151</v>
      </c>
    </row>
    <row r="21" spans="1:1" x14ac:dyDescent="0.25">
      <c r="A21" s="34" t="s">
        <v>152</v>
      </c>
    </row>
    <row r="22" spans="1:1" x14ac:dyDescent="0.25">
      <c r="A22" s="361"/>
    </row>
    <row r="23" spans="1:1" x14ac:dyDescent="0.25">
      <c r="A23" s="361"/>
    </row>
    <row r="24" spans="1:1" x14ac:dyDescent="0.25">
      <c r="A24" s="361"/>
    </row>
    <row r="25" spans="1:1" x14ac:dyDescent="0.25">
      <c r="A25" s="361"/>
    </row>
    <row r="26" spans="1:1" x14ac:dyDescent="0.25">
      <c r="A26" s="361"/>
    </row>
    <row r="27" spans="1:1" x14ac:dyDescent="0.25">
      <c r="A27" s="361"/>
    </row>
    <row r="28" spans="1:1" x14ac:dyDescent="0.25">
      <c r="A28" s="361"/>
    </row>
    <row r="29" spans="1:1" x14ac:dyDescent="0.25">
      <c r="A29" s="361"/>
    </row>
    <row r="30" spans="1:1" x14ac:dyDescent="0.25">
      <c r="A30" s="361"/>
    </row>
    <row r="31" spans="1:1" x14ac:dyDescent="0.25">
      <c r="A31" s="361"/>
    </row>
    <row r="32" spans="1:1" x14ac:dyDescent="0.25">
      <c r="A32" s="361"/>
    </row>
    <row r="33" spans="1:1" x14ac:dyDescent="0.25">
      <c r="A33" s="361"/>
    </row>
    <row r="34" spans="1:1" x14ac:dyDescent="0.25">
      <c r="A34" s="361"/>
    </row>
  </sheetData>
  <mergeCells count="1">
    <mergeCell ref="C5:K15"/>
  </mergeCells>
  <hyperlinks>
    <hyperlink ref="A16" location="'Regional utveckling'!A1" display="Regional utveckling" xr:uid="{00000000-0004-0000-4300-000000000000}"/>
    <hyperlink ref="A15" location="'Läkemedel'!A1" display="Läkemedel" xr:uid="{00000000-0004-0000-4300-000001000000}"/>
    <hyperlink ref="A14" location="'Övrig hälso- och sjukvård'!A1" display="Övrig hälso- och sjukvård" xr:uid="{00000000-0004-0000-4300-000002000000}"/>
    <hyperlink ref="A13" location="'Tandvård'!A1" display="Tandvård" xr:uid="{00000000-0004-0000-4300-000003000000}"/>
    <hyperlink ref="A12" location="'Specialiserad psykiatrisk vård'!A1" display="Specialiserad psykiatrisk vård" xr:uid="{00000000-0004-0000-4300-000004000000}"/>
    <hyperlink ref="A11" location="'Specialiserad somatisk vård'!A1" display="Specialiserad somatisk vård" xr:uid="{00000000-0004-0000-4300-000005000000}"/>
    <hyperlink ref="A10" location="'Vårdcentraler'!A1" display="Vårdcentraler" xr:uid="{00000000-0004-0000-4300-000006000000}"/>
    <hyperlink ref="A9" location="'Primärvård'!A1" display="Primärvård" xr:uid="{00000000-0004-0000-4300-000007000000}"/>
    <hyperlink ref="A8" location="'Vårdplatser'!A1" display="Vårdplatser" xr:uid="{00000000-0004-0000-4300-000008000000}"/>
    <hyperlink ref="A7" location="'Hälso- och sjukvård'!A1" display="Hälso- och sjukvård" xr:uid="{00000000-0004-0000-4300-000009000000}"/>
    <hyperlink ref="A6" location="'Kostnader och intäkter'!A1" display="Kostnader för" xr:uid="{00000000-0004-0000-4300-00000A000000}"/>
    <hyperlink ref="A5" location="'Regionernas ekonomi'!A1" display="Regionernas ekonomi" xr:uid="{00000000-0004-0000-4300-00000B000000}"/>
    <hyperlink ref="A17" location="'Trafik och infrastruktur'!A1" display="Trafik och infrastruktur, samt allmän regional utveckling" xr:uid="{00000000-0004-0000-4300-00000C000000}"/>
    <hyperlink ref="A18" location="'Utbildning och kultur'!A1" display="Utbildning och kultur" xr:uid="{00000000-0004-0000-4300-00000D000000}"/>
    <hyperlink ref="A4" location="Innehåll!A1" display="Innehåll" xr:uid="{00000000-0004-0000-4300-00000E000000}"/>
    <hyperlink ref="A19" location="'Utbildning och kultur 1'!A1" display="Utbildning och kultur 1" xr:uid="{F038F80B-C23A-43D7-B55E-544D9F522449}"/>
    <hyperlink ref="A20" location="'Utbildning och kultur 2'!A1" display="Utbildning och kultur 2" xr:uid="{E790245F-A093-403B-8204-4D26AC3887CA}"/>
    <hyperlink ref="A21" location="'Utbildning och kultur 3'!A1" display="Utbildning och kultur 3" xr:uid="{85060529-C44B-43BB-B358-7FF9EEEE7F3D}"/>
  </hyperlinks>
  <pageMargins left="0.7" right="0.7" top="0.75" bottom="0.75" header="0.3" footer="0.3"/>
  <drawing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codeName="Blad70">
    <tabColor theme="6"/>
  </sheetPr>
  <dimension ref="A1:G34"/>
  <sheetViews>
    <sheetView showGridLines="0" showRowColHeaders="0" workbookViewId="0"/>
  </sheetViews>
  <sheetFormatPr defaultRowHeight="15" x14ac:dyDescent="0.25"/>
  <cols>
    <col min="1" max="1" width="59.5703125" customWidth="1"/>
    <col min="3" max="3" width="41.5703125" bestFit="1" customWidth="1"/>
    <col min="4" max="4" width="10.5703125" bestFit="1" customWidth="1"/>
    <col min="6" max="6" width="10.5703125" bestFit="1" customWidth="1"/>
    <col min="7" max="7" width="12.5703125" bestFit="1" customWidth="1"/>
    <col min="13" max="13" width="39.85546875" bestFit="1" customWidth="1"/>
  </cols>
  <sheetData>
    <row r="1" spans="1:7" ht="35.25" x14ac:dyDescent="0.5">
      <c r="A1" s="3" t="s">
        <v>11</v>
      </c>
    </row>
    <row r="2" spans="1:7" x14ac:dyDescent="0.25">
      <c r="A2" s="239"/>
      <c r="C2" s="5" t="s">
        <v>385</v>
      </c>
    </row>
    <row r="3" spans="1:7" x14ac:dyDescent="0.25">
      <c r="A3" s="239"/>
    </row>
    <row r="4" spans="1:7" x14ac:dyDescent="0.25">
      <c r="A4" s="17" t="s">
        <v>14</v>
      </c>
      <c r="C4" s="62"/>
      <c r="D4" s="441">
        <v>2020</v>
      </c>
      <c r="E4" s="441"/>
      <c r="F4" s="441">
        <v>2019</v>
      </c>
      <c r="G4" s="441"/>
    </row>
    <row r="5" spans="1:7" x14ac:dyDescent="0.25">
      <c r="A5" s="18" t="s">
        <v>0</v>
      </c>
      <c r="C5" s="57" t="s">
        <v>280</v>
      </c>
      <c r="D5" s="57" t="s">
        <v>383</v>
      </c>
      <c r="E5" s="186" t="s">
        <v>375</v>
      </c>
      <c r="F5" s="155" t="s">
        <v>383</v>
      </c>
      <c r="G5" s="187" t="s">
        <v>375</v>
      </c>
    </row>
    <row r="6" spans="1:7" x14ac:dyDescent="0.25">
      <c r="A6" s="18" t="s">
        <v>2</v>
      </c>
      <c r="C6" s="10" t="s">
        <v>430</v>
      </c>
      <c r="D6" s="32">
        <v>696.91026322800008</v>
      </c>
      <c r="E6" s="115">
        <f t="shared" ref="E6:E15" si="0">D6/D$15</f>
        <v>0.13984105920797132</v>
      </c>
      <c r="F6" s="190">
        <v>676.99403214599988</v>
      </c>
      <c r="G6" s="115">
        <f t="shared" ref="G6:G15" si="1">F6/F$15</f>
        <v>0.13798135494228764</v>
      </c>
    </row>
    <row r="7" spans="1:7" x14ac:dyDescent="0.25">
      <c r="A7" s="18" t="s">
        <v>4</v>
      </c>
      <c r="C7" s="44" t="s">
        <v>364</v>
      </c>
      <c r="D7" s="45">
        <v>1894.8535586650003</v>
      </c>
      <c r="E7" s="195">
        <f t="shared" si="0"/>
        <v>0.38021872064325957</v>
      </c>
      <c r="F7" s="156">
        <v>1727.4110469370003</v>
      </c>
      <c r="G7" s="195">
        <f t="shared" si="1"/>
        <v>0.352071813754542</v>
      </c>
    </row>
    <row r="8" spans="1:7" x14ac:dyDescent="0.25">
      <c r="A8" s="18" t="s">
        <v>6</v>
      </c>
      <c r="C8" s="22" t="s">
        <v>429</v>
      </c>
      <c r="D8" s="29">
        <v>1362.8144687190002</v>
      </c>
      <c r="E8" s="42">
        <f t="shared" si="0"/>
        <v>0.27346048532401174</v>
      </c>
      <c r="F8" s="190">
        <v>1542.1782066799997</v>
      </c>
      <c r="G8" s="42">
        <f t="shared" si="1"/>
        <v>0.31431863268520388</v>
      </c>
    </row>
    <row r="9" spans="1:7" x14ac:dyDescent="0.25">
      <c r="A9" s="18" t="s">
        <v>8</v>
      </c>
      <c r="C9" s="43" t="s">
        <v>381</v>
      </c>
      <c r="D9" s="46">
        <f>SUM(D6:D8)</f>
        <v>3954.5782906120007</v>
      </c>
      <c r="E9" s="196">
        <f t="shared" si="0"/>
        <v>0.79352026517524266</v>
      </c>
      <c r="F9" s="197">
        <f>SUM(F6:F8)</f>
        <v>3946.5832857629998</v>
      </c>
      <c r="G9" s="196">
        <f t="shared" si="1"/>
        <v>0.80437180138203357</v>
      </c>
    </row>
    <row r="10" spans="1:7" x14ac:dyDescent="0.25">
      <c r="A10" s="18" t="s">
        <v>10</v>
      </c>
      <c r="C10" s="22" t="s">
        <v>368</v>
      </c>
      <c r="D10" s="29">
        <v>753.74226469799999</v>
      </c>
      <c r="E10" s="42">
        <f t="shared" si="0"/>
        <v>0.1512448908084161</v>
      </c>
      <c r="F10" s="190">
        <v>754.16227947800007</v>
      </c>
      <c r="G10" s="42">
        <f t="shared" si="1"/>
        <v>0.15370938033069262</v>
      </c>
    </row>
    <row r="11" spans="1:7" x14ac:dyDescent="0.25">
      <c r="A11" s="18" t="s">
        <v>12</v>
      </c>
      <c r="C11" s="44" t="s">
        <v>369</v>
      </c>
      <c r="D11" s="45">
        <v>134.00397760920001</v>
      </c>
      <c r="E11" s="195">
        <f t="shared" si="0"/>
        <v>2.6889054668464675E-2</v>
      </c>
      <c r="F11" s="156">
        <v>132.7502845065396</v>
      </c>
      <c r="G11" s="195">
        <f t="shared" si="1"/>
        <v>2.7056463211534286E-2</v>
      </c>
    </row>
    <row r="12" spans="1:7" x14ac:dyDescent="0.25">
      <c r="A12" s="18" t="s">
        <v>13</v>
      </c>
      <c r="C12" s="22" t="s">
        <v>370</v>
      </c>
      <c r="D12" s="29">
        <v>96.693037550640014</v>
      </c>
      <c r="E12" s="42">
        <f t="shared" si="0"/>
        <v>1.9402292522550955E-2</v>
      </c>
      <c r="F12" s="190">
        <v>27.804454857800003</v>
      </c>
      <c r="G12" s="42">
        <f t="shared" si="1"/>
        <v>5.6669574213965013E-3</v>
      </c>
    </row>
    <row r="13" spans="1:7" x14ac:dyDescent="0.25">
      <c r="A13" s="18" t="s">
        <v>1</v>
      </c>
      <c r="C13" s="44" t="s">
        <v>431</v>
      </c>
      <c r="D13" s="45">
        <v>44.570705928700001</v>
      </c>
      <c r="E13" s="195">
        <f t="shared" si="0"/>
        <v>8.9434968253255531E-3</v>
      </c>
      <c r="F13" s="156">
        <v>45.116453145450997</v>
      </c>
      <c r="G13" s="195">
        <f t="shared" si="1"/>
        <v>9.1953976543430391E-3</v>
      </c>
    </row>
    <row r="14" spans="1:7" x14ac:dyDescent="0.25">
      <c r="A14" s="18" t="s">
        <v>3</v>
      </c>
      <c r="C14" s="96" t="s">
        <v>382</v>
      </c>
      <c r="D14" s="50">
        <f>SUM(D10:D13)</f>
        <v>1029.00998578654</v>
      </c>
      <c r="E14" s="225">
        <f t="shared" si="0"/>
        <v>0.20647973482475729</v>
      </c>
      <c r="F14" s="226">
        <f>SUM(F10:F13)</f>
        <v>959.83347198779074</v>
      </c>
      <c r="G14" s="225">
        <f t="shared" si="1"/>
        <v>0.19562819861796646</v>
      </c>
    </row>
    <row r="15" spans="1:7" x14ac:dyDescent="0.25">
      <c r="A15" s="18" t="s">
        <v>5</v>
      </c>
      <c r="C15" s="89" t="s">
        <v>384</v>
      </c>
      <c r="D15" s="114">
        <f>SUM(D6:D8)+SUM(D10:D13)</f>
        <v>4983.588276398541</v>
      </c>
      <c r="E15" s="188">
        <f t="shared" si="0"/>
        <v>1</v>
      </c>
      <c r="F15" s="189">
        <f>SUM(F6:F8)+SUM(F10:F13)</f>
        <v>4906.4167577507906</v>
      </c>
      <c r="G15" s="188">
        <f t="shared" si="1"/>
        <v>1</v>
      </c>
    </row>
    <row r="16" spans="1:7" x14ac:dyDescent="0.25">
      <c r="A16" s="18" t="s">
        <v>7</v>
      </c>
    </row>
    <row r="17" spans="1:3" x14ac:dyDescent="0.25">
      <c r="A17" s="18" t="s">
        <v>9</v>
      </c>
      <c r="C17" s="73" t="s">
        <v>398</v>
      </c>
    </row>
    <row r="18" spans="1:3" x14ac:dyDescent="0.25">
      <c r="A18" s="360" t="s">
        <v>11</v>
      </c>
      <c r="C18" s="233" t="s">
        <v>442</v>
      </c>
    </row>
    <row r="19" spans="1:3" x14ac:dyDescent="0.25">
      <c r="A19" s="363" t="s">
        <v>150</v>
      </c>
    </row>
    <row r="20" spans="1:3" x14ac:dyDescent="0.25">
      <c r="A20" s="34" t="s">
        <v>151</v>
      </c>
    </row>
    <row r="21" spans="1:3" x14ac:dyDescent="0.25">
      <c r="A21" s="34" t="s">
        <v>152</v>
      </c>
    </row>
    <row r="22" spans="1:3" x14ac:dyDescent="0.25">
      <c r="A22" s="361"/>
    </row>
    <row r="23" spans="1:3" x14ac:dyDescent="0.25">
      <c r="A23" s="361"/>
    </row>
    <row r="24" spans="1:3" x14ac:dyDescent="0.25">
      <c r="A24" s="361"/>
    </row>
    <row r="25" spans="1:3" x14ac:dyDescent="0.25">
      <c r="A25" s="361"/>
    </row>
    <row r="26" spans="1:3" x14ac:dyDescent="0.25">
      <c r="A26" s="361"/>
    </row>
    <row r="27" spans="1:3" x14ac:dyDescent="0.25">
      <c r="A27" s="361"/>
    </row>
    <row r="28" spans="1:3" x14ac:dyDescent="0.25">
      <c r="A28" s="361"/>
    </row>
    <row r="29" spans="1:3" x14ac:dyDescent="0.25">
      <c r="A29" s="361"/>
    </row>
    <row r="30" spans="1:3" x14ac:dyDescent="0.25">
      <c r="A30" s="361"/>
    </row>
    <row r="31" spans="1:3" x14ac:dyDescent="0.25">
      <c r="A31" s="361"/>
    </row>
    <row r="32" spans="1:3" x14ac:dyDescent="0.25">
      <c r="A32" s="361"/>
    </row>
    <row r="33" spans="1:1" x14ac:dyDescent="0.25">
      <c r="A33" s="361"/>
    </row>
    <row r="34" spans="1:1" x14ac:dyDescent="0.25">
      <c r="A34" s="361"/>
    </row>
  </sheetData>
  <mergeCells count="2">
    <mergeCell ref="F4:G4"/>
    <mergeCell ref="D4:E4"/>
  </mergeCells>
  <hyperlinks>
    <hyperlink ref="A16" location="'Regional utveckling'!A1" display="Regional utveckling" xr:uid="{00000000-0004-0000-4400-000000000000}"/>
    <hyperlink ref="A15" location="'Läkemedel'!A1" display="Läkemedel" xr:uid="{00000000-0004-0000-4400-000001000000}"/>
    <hyperlink ref="A14" location="'Övrig hälso- och sjukvård'!A1" display="Övrig hälso- och sjukvård" xr:uid="{00000000-0004-0000-4400-000002000000}"/>
    <hyperlink ref="A13" location="'Tandvård'!A1" display="Tandvård" xr:uid="{00000000-0004-0000-4400-000003000000}"/>
    <hyperlink ref="A12" location="'Specialiserad psykiatrisk vård'!A1" display="Specialiserad psykiatrisk vård" xr:uid="{00000000-0004-0000-4400-000004000000}"/>
    <hyperlink ref="A11" location="'Specialiserad somatisk vård'!A1" display="Specialiserad somatisk vård" xr:uid="{00000000-0004-0000-4400-000005000000}"/>
    <hyperlink ref="A10" location="'Vårdcentraler'!A1" display="Vårdcentraler" xr:uid="{00000000-0004-0000-4400-000006000000}"/>
    <hyperlink ref="A9" location="'Primärvård'!A1" display="Primärvård" xr:uid="{00000000-0004-0000-4400-000007000000}"/>
    <hyperlink ref="A8" location="'Vårdplatser'!A1" display="Vårdplatser" xr:uid="{00000000-0004-0000-4400-000008000000}"/>
    <hyperlink ref="A7" location="'Hälso- och sjukvård'!A1" display="Hälso- och sjukvård" xr:uid="{00000000-0004-0000-4400-000009000000}"/>
    <hyperlink ref="A6" location="'Kostnader och intäkter'!A1" display="Kostnader för" xr:uid="{00000000-0004-0000-4400-00000A000000}"/>
    <hyperlink ref="A5" location="'Regionernas ekonomi'!A1" display="Regionernas ekonomi" xr:uid="{00000000-0004-0000-4400-00000B000000}"/>
    <hyperlink ref="A17" location="'Trafik och infrastruktur'!A1" display="Trafik och infrastruktur, samt allmän regional utveckling" xr:uid="{00000000-0004-0000-4400-00000C000000}"/>
    <hyperlink ref="A18" location="'Utbildning och kultur'!A1" display="Utbildning och kultur" xr:uid="{00000000-0004-0000-4400-00000D000000}"/>
    <hyperlink ref="A4" location="Innehåll!A1" display="Innehåll" xr:uid="{00000000-0004-0000-4400-00000E000000}"/>
    <hyperlink ref="A19" location="'Utbildning och kultur 1'!A1" display="Utbildning och kultur 1" xr:uid="{A2A22414-02E7-4A30-BB01-4A292E8B4708}"/>
    <hyperlink ref="A20" location="'Utbildning och kultur 2'!A1" display="Utbildning och kultur 2" xr:uid="{5CD528C3-E29F-409D-8807-38D85B8F2ACC}"/>
    <hyperlink ref="A21" location="'Utbildning och kultur 3'!A1" display="Utbildning och kultur 3" xr:uid="{4007885D-E597-48BE-AE91-813F178F016C}"/>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8">
    <tabColor theme="6"/>
  </sheetPr>
  <dimension ref="A1:L34"/>
  <sheetViews>
    <sheetView showGridLines="0" showRowColHeaders="0" workbookViewId="0"/>
  </sheetViews>
  <sheetFormatPr defaultRowHeight="15" x14ac:dyDescent="0.25"/>
  <cols>
    <col min="1" max="1" width="59.5703125" customWidth="1"/>
  </cols>
  <sheetData>
    <row r="1" spans="1:12" ht="35.25" x14ac:dyDescent="0.5">
      <c r="A1" s="3" t="s">
        <v>2</v>
      </c>
    </row>
    <row r="2" spans="1:12" x14ac:dyDescent="0.25">
      <c r="A2" s="239"/>
    </row>
    <row r="3" spans="1:12" x14ac:dyDescent="0.25">
      <c r="A3" s="239"/>
      <c r="C3" s="99"/>
      <c r="D3" s="99"/>
      <c r="E3" s="99"/>
      <c r="F3" s="99"/>
      <c r="G3" s="99"/>
      <c r="H3" s="99"/>
      <c r="I3" s="99"/>
      <c r="J3" s="99"/>
      <c r="K3" s="99"/>
      <c r="L3" s="99"/>
    </row>
    <row r="4" spans="1:12" ht="15" customHeight="1" x14ac:dyDescent="0.25">
      <c r="A4" s="17" t="s">
        <v>14</v>
      </c>
      <c r="C4" s="5" t="s">
        <v>413</v>
      </c>
      <c r="D4" s="234"/>
      <c r="E4" s="234"/>
      <c r="F4" s="234"/>
      <c r="G4" s="234"/>
      <c r="H4" s="234"/>
      <c r="I4" s="234"/>
      <c r="J4" s="234"/>
      <c r="K4" s="234"/>
      <c r="L4" s="234"/>
    </row>
    <row r="5" spans="1:12" x14ac:dyDescent="0.25">
      <c r="A5" s="18" t="s">
        <v>0</v>
      </c>
      <c r="C5" s="405" t="s">
        <v>391</v>
      </c>
      <c r="D5" s="403"/>
      <c r="E5" s="403"/>
      <c r="F5" s="403"/>
      <c r="G5" s="403"/>
      <c r="H5" s="403"/>
      <c r="I5" s="403"/>
      <c r="J5" s="403"/>
      <c r="K5" s="403"/>
      <c r="L5" s="403"/>
    </row>
    <row r="6" spans="1:12" x14ac:dyDescent="0.25">
      <c r="A6" s="53" t="s">
        <v>2</v>
      </c>
      <c r="B6" s="235"/>
      <c r="C6" s="404"/>
      <c r="D6" s="404"/>
      <c r="E6" s="404"/>
      <c r="F6" s="404"/>
      <c r="G6" s="404"/>
      <c r="H6" s="404"/>
      <c r="I6" s="404"/>
      <c r="J6" s="404"/>
      <c r="K6" s="404"/>
      <c r="L6" s="404"/>
    </row>
    <row r="7" spans="1:12" ht="15" customHeight="1" x14ac:dyDescent="0.25">
      <c r="A7" s="34" t="s">
        <v>158</v>
      </c>
      <c r="B7" s="235"/>
      <c r="C7" s="404"/>
      <c r="D7" s="404"/>
      <c r="E7" s="404"/>
      <c r="F7" s="404"/>
      <c r="G7" s="404"/>
      <c r="H7" s="404"/>
      <c r="I7" s="404"/>
      <c r="J7" s="404"/>
      <c r="K7" s="404"/>
      <c r="L7" s="404"/>
    </row>
    <row r="8" spans="1:12" x14ac:dyDescent="0.25">
      <c r="A8" s="34" t="s">
        <v>159</v>
      </c>
      <c r="B8" s="235"/>
      <c r="C8" s="404"/>
      <c r="D8" s="404"/>
      <c r="E8" s="404"/>
      <c r="F8" s="404"/>
      <c r="G8" s="404"/>
      <c r="H8" s="404"/>
      <c r="I8" s="404"/>
      <c r="J8" s="404"/>
      <c r="K8" s="404"/>
      <c r="L8" s="404"/>
    </row>
    <row r="9" spans="1:12" x14ac:dyDescent="0.25">
      <c r="A9" s="34" t="s">
        <v>160</v>
      </c>
      <c r="B9" s="235"/>
      <c r="C9" s="404"/>
      <c r="D9" s="404"/>
      <c r="E9" s="404"/>
      <c r="F9" s="404"/>
      <c r="G9" s="404"/>
      <c r="H9" s="404"/>
      <c r="I9" s="404"/>
      <c r="J9" s="404"/>
      <c r="K9" s="404"/>
      <c r="L9" s="404"/>
    </row>
    <row r="10" spans="1:12" x14ac:dyDescent="0.25">
      <c r="A10" s="18" t="s">
        <v>4</v>
      </c>
      <c r="B10" s="235"/>
      <c r="C10" s="404"/>
      <c r="D10" s="404"/>
      <c r="E10" s="404"/>
      <c r="F10" s="404"/>
      <c r="G10" s="404"/>
      <c r="H10" s="404"/>
      <c r="I10" s="404"/>
      <c r="J10" s="404"/>
      <c r="K10" s="404"/>
      <c r="L10" s="404"/>
    </row>
    <row r="11" spans="1:12" x14ac:dyDescent="0.25">
      <c r="A11" s="18" t="s">
        <v>6</v>
      </c>
      <c r="B11" s="235"/>
      <c r="C11" s="404"/>
      <c r="D11" s="404"/>
      <c r="E11" s="404"/>
      <c r="F11" s="404"/>
      <c r="G11" s="404"/>
      <c r="H11" s="404"/>
      <c r="I11" s="404"/>
      <c r="J11" s="404"/>
      <c r="K11" s="404"/>
      <c r="L11" s="404"/>
    </row>
    <row r="12" spans="1:12" x14ac:dyDescent="0.25">
      <c r="A12" s="18" t="s">
        <v>8</v>
      </c>
      <c r="B12" s="235"/>
      <c r="C12" s="404"/>
      <c r="D12" s="404"/>
      <c r="E12" s="404"/>
      <c r="F12" s="404"/>
      <c r="G12" s="404"/>
      <c r="H12" s="404"/>
      <c r="I12" s="404"/>
      <c r="J12" s="404"/>
      <c r="K12" s="404"/>
      <c r="L12" s="404"/>
    </row>
    <row r="13" spans="1:12" x14ac:dyDescent="0.25">
      <c r="A13" s="18" t="s">
        <v>10</v>
      </c>
      <c r="B13" s="235"/>
      <c r="C13" s="404"/>
      <c r="D13" s="404"/>
      <c r="E13" s="404"/>
      <c r="F13" s="404"/>
      <c r="G13" s="404"/>
      <c r="H13" s="404"/>
      <c r="I13" s="404"/>
      <c r="J13" s="404"/>
      <c r="K13" s="404"/>
      <c r="L13" s="404"/>
    </row>
    <row r="14" spans="1:12" x14ac:dyDescent="0.25">
      <c r="A14" s="18" t="s">
        <v>12</v>
      </c>
      <c r="B14" s="235"/>
      <c r="C14" s="404"/>
      <c r="D14" s="404"/>
      <c r="E14" s="404"/>
      <c r="F14" s="404"/>
      <c r="G14" s="404"/>
      <c r="H14" s="404"/>
      <c r="I14" s="404"/>
      <c r="J14" s="404"/>
      <c r="K14" s="404"/>
      <c r="L14" s="404"/>
    </row>
    <row r="15" spans="1:12" x14ac:dyDescent="0.25">
      <c r="A15" s="18" t="s">
        <v>13</v>
      </c>
      <c r="B15" s="235"/>
      <c r="C15" s="404"/>
      <c r="D15" s="404"/>
      <c r="E15" s="404"/>
      <c r="F15" s="404"/>
      <c r="G15" s="404"/>
      <c r="H15" s="404"/>
      <c r="I15" s="404"/>
      <c r="J15" s="404"/>
      <c r="K15" s="404"/>
      <c r="L15" s="404"/>
    </row>
    <row r="16" spans="1:12" x14ac:dyDescent="0.25">
      <c r="A16" s="18" t="s">
        <v>1</v>
      </c>
      <c r="B16" s="235"/>
      <c r="C16" s="404"/>
      <c r="D16" s="404"/>
      <c r="E16" s="404"/>
      <c r="F16" s="404"/>
      <c r="G16" s="404"/>
      <c r="H16" s="404"/>
      <c r="I16" s="404"/>
      <c r="J16" s="404"/>
      <c r="K16" s="404"/>
      <c r="L16" s="404"/>
    </row>
    <row r="17" spans="1:12" x14ac:dyDescent="0.25">
      <c r="A17" s="18" t="s">
        <v>3</v>
      </c>
      <c r="B17" s="235"/>
      <c r="C17" s="404"/>
      <c r="D17" s="404"/>
      <c r="E17" s="404"/>
      <c r="F17" s="404"/>
      <c r="G17" s="404"/>
      <c r="H17" s="404"/>
      <c r="I17" s="404"/>
      <c r="J17" s="404"/>
      <c r="K17" s="404"/>
      <c r="L17" s="404"/>
    </row>
    <row r="18" spans="1:12" x14ac:dyDescent="0.25">
      <c r="A18" s="18" t="s">
        <v>5</v>
      </c>
      <c r="B18" s="235"/>
      <c r="C18" s="404"/>
      <c r="D18" s="404"/>
      <c r="E18" s="404"/>
      <c r="F18" s="404"/>
      <c r="G18" s="404"/>
      <c r="H18" s="404"/>
      <c r="I18" s="404"/>
      <c r="J18" s="404"/>
      <c r="K18" s="404"/>
      <c r="L18" s="404"/>
    </row>
    <row r="19" spans="1:12" x14ac:dyDescent="0.25">
      <c r="A19" s="18" t="s">
        <v>7</v>
      </c>
      <c r="B19" s="235"/>
      <c r="C19" s="404"/>
      <c r="D19" s="404"/>
      <c r="E19" s="404"/>
      <c r="F19" s="404"/>
      <c r="G19" s="404"/>
      <c r="H19" s="404"/>
      <c r="I19" s="404"/>
      <c r="J19" s="404"/>
      <c r="K19" s="404"/>
      <c r="L19" s="404"/>
    </row>
    <row r="20" spans="1:12" ht="15" customHeight="1" x14ac:dyDescent="0.25">
      <c r="A20" s="18" t="s">
        <v>9</v>
      </c>
      <c r="B20" s="235"/>
      <c r="C20" s="404"/>
      <c r="D20" s="404"/>
      <c r="E20" s="404"/>
      <c r="F20" s="404"/>
      <c r="G20" s="404"/>
      <c r="H20" s="404"/>
      <c r="I20" s="404"/>
      <c r="J20" s="404"/>
      <c r="K20" s="404"/>
      <c r="L20" s="404"/>
    </row>
    <row r="21" spans="1:12" x14ac:dyDescent="0.25">
      <c r="A21" s="360" t="s">
        <v>11</v>
      </c>
      <c r="B21" s="235"/>
      <c r="C21" s="404"/>
      <c r="D21" s="404"/>
      <c r="E21" s="404"/>
      <c r="F21" s="404"/>
      <c r="G21" s="404"/>
      <c r="H21" s="404"/>
      <c r="I21" s="404"/>
      <c r="J21" s="404"/>
      <c r="K21" s="404"/>
      <c r="L21" s="404"/>
    </row>
    <row r="22" spans="1:12" x14ac:dyDescent="0.25">
      <c r="A22" s="361"/>
      <c r="B22" s="235"/>
      <c r="C22" s="406"/>
      <c r="D22" s="406"/>
      <c r="E22" s="406"/>
      <c r="F22" s="406"/>
      <c r="G22" s="406"/>
      <c r="H22" s="406"/>
      <c r="I22" s="406"/>
      <c r="J22" s="406"/>
      <c r="K22" s="406"/>
      <c r="L22" s="406"/>
    </row>
    <row r="23" spans="1:12" x14ac:dyDescent="0.25">
      <c r="A23" s="361"/>
      <c r="B23" s="234"/>
      <c r="C23" s="406"/>
      <c r="D23" s="406"/>
      <c r="E23" s="406"/>
      <c r="F23" s="406"/>
      <c r="G23" s="406"/>
      <c r="H23" s="406"/>
      <c r="I23" s="406"/>
      <c r="J23" s="406"/>
      <c r="K23" s="406"/>
      <c r="L23" s="406"/>
    </row>
    <row r="24" spans="1:12" ht="15" customHeight="1" x14ac:dyDescent="0.25">
      <c r="A24" s="361"/>
      <c r="B24" s="234"/>
      <c r="C24" s="406"/>
      <c r="D24" s="406"/>
      <c r="E24" s="406"/>
      <c r="F24" s="406"/>
      <c r="G24" s="406"/>
      <c r="H24" s="406"/>
      <c r="I24" s="406"/>
      <c r="J24" s="406"/>
      <c r="K24" s="406"/>
      <c r="L24" s="406"/>
    </row>
    <row r="25" spans="1:12" x14ac:dyDescent="0.25">
      <c r="A25" s="361"/>
      <c r="C25" s="406"/>
      <c r="D25" s="406"/>
      <c r="E25" s="406"/>
      <c r="F25" s="406"/>
      <c r="G25" s="406"/>
      <c r="H25" s="406"/>
      <c r="I25" s="406"/>
      <c r="J25" s="406"/>
      <c r="K25" s="406"/>
      <c r="L25" s="406"/>
    </row>
    <row r="26" spans="1:12" x14ac:dyDescent="0.25">
      <c r="A26" s="361"/>
    </row>
    <row r="27" spans="1:12" x14ac:dyDescent="0.25">
      <c r="A27" s="361"/>
    </row>
    <row r="28" spans="1:12" x14ac:dyDescent="0.25">
      <c r="A28" s="361"/>
    </row>
    <row r="29" spans="1:12" x14ac:dyDescent="0.25">
      <c r="A29" s="361"/>
    </row>
    <row r="30" spans="1:12" x14ac:dyDescent="0.25">
      <c r="A30" s="361"/>
    </row>
    <row r="31" spans="1:12" x14ac:dyDescent="0.25">
      <c r="A31" s="361"/>
    </row>
    <row r="32" spans="1:12" x14ac:dyDescent="0.25">
      <c r="A32" s="361"/>
    </row>
    <row r="33" spans="1:1" x14ac:dyDescent="0.25">
      <c r="A33" s="361"/>
    </row>
    <row r="34" spans="1:1" x14ac:dyDescent="0.25">
      <c r="A34" s="361"/>
    </row>
  </sheetData>
  <mergeCells count="1">
    <mergeCell ref="C5:L25"/>
  </mergeCells>
  <hyperlinks>
    <hyperlink ref="A19" location="'Regional utveckling'!A1" display="Regional utveckling" xr:uid="{00000000-0004-0000-0600-000000000000}"/>
    <hyperlink ref="A18" location="'Läkemedel'!A1" display="Läkemedel" xr:uid="{00000000-0004-0000-0600-000001000000}"/>
    <hyperlink ref="A17" location="'Övrig hälso- och sjukvård'!A1" display="Övrig hälso- och sjukvård" xr:uid="{00000000-0004-0000-0600-000002000000}"/>
    <hyperlink ref="A16" location="'Tandvård'!A1" display="Tandvård" xr:uid="{00000000-0004-0000-0600-000003000000}"/>
    <hyperlink ref="A15" location="'Specialiserad psykiatrisk vård'!A1" display="Specialiserad psykiatrisk vård" xr:uid="{00000000-0004-0000-0600-000004000000}"/>
    <hyperlink ref="A14" location="'Specialiserad somatisk vård'!A1" display="Specialiserad somatisk vård" xr:uid="{00000000-0004-0000-0600-000005000000}"/>
    <hyperlink ref="A13" location="'Vårdcentraler'!A1" display="Vårdcentraler" xr:uid="{00000000-0004-0000-0600-000006000000}"/>
    <hyperlink ref="A12" location="'Primärvård'!A1" display="Primärvård" xr:uid="{00000000-0004-0000-0600-000007000000}"/>
    <hyperlink ref="A11" location="'Vårdplatser'!A1" display="Vårdplatser" xr:uid="{00000000-0004-0000-0600-000008000000}"/>
    <hyperlink ref="A10" location="'Hälso- och sjukvård'!A1" display="Hälso- och sjukvård" xr:uid="{00000000-0004-0000-0600-000009000000}"/>
    <hyperlink ref="A6" location="'Kostnader och intäkter'!A1" display="Kostnader för hälso- och sjukvård respektive regional utveckling" xr:uid="{00000000-0004-0000-0600-00000A000000}"/>
    <hyperlink ref="A5" location="'Regionernas ekonomi'!A1" display="Regionernas ekonomi" xr:uid="{00000000-0004-0000-0600-00000B000000}"/>
    <hyperlink ref="A20" location="'Trafik och infrastruktur'!A1" display="Trafik och infrastruktur, samt allmän regional utveckling" xr:uid="{00000000-0004-0000-0600-00000C000000}"/>
    <hyperlink ref="A21" location="'Utbildning och kultur'!A1" display="Utbildning och kultur" xr:uid="{00000000-0004-0000-0600-00000D000000}"/>
    <hyperlink ref="A4" location="Innehåll!A1" display="Innehåll" xr:uid="{00000000-0004-0000-0600-00000E000000}"/>
    <hyperlink ref="A7" location="'Kostnader och intäkter 1'!A1" display="Kostnader och intäkter" xr:uid="{00000000-0004-0000-0600-00000F000000}"/>
    <hyperlink ref="A8" location="'Kostnader och intäkter 2'!A1" display="Nettokostnad per område " xr:uid="{00000000-0004-0000-0600-000010000000}"/>
    <hyperlink ref="A9" location="'Kostnader och intäkter 3'!A1" display="Nettokostnad per invånare för hälso- och sjukvård samt regional utveckling " xr:uid="{00000000-0004-0000-0600-000011000000}"/>
  </hyperlinks>
  <pageMargins left="0.7" right="0.7" top="0.75" bottom="0.75" header="0.3" footer="0.3"/>
  <pageSetup paperSize="9" orientation="portrait"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codeName="Blad71">
    <tabColor theme="6"/>
  </sheetPr>
  <dimension ref="A1:L34"/>
  <sheetViews>
    <sheetView showGridLines="0" showRowColHeaders="0" workbookViewId="0"/>
  </sheetViews>
  <sheetFormatPr defaultRowHeight="15" x14ac:dyDescent="0.25"/>
  <cols>
    <col min="1" max="1" width="59.5703125" customWidth="1"/>
    <col min="3" max="3" width="59" bestFit="1" customWidth="1"/>
  </cols>
  <sheetData>
    <row r="1" spans="1:12" ht="35.25" x14ac:dyDescent="0.5">
      <c r="A1" s="3" t="s">
        <v>11</v>
      </c>
    </row>
    <row r="2" spans="1:12" x14ac:dyDescent="0.25">
      <c r="A2" s="239"/>
      <c r="C2" s="5" t="s">
        <v>386</v>
      </c>
    </row>
    <row r="3" spans="1:12" x14ac:dyDescent="0.25">
      <c r="A3" s="239"/>
      <c r="C3" s="131"/>
      <c r="D3" s="56"/>
      <c r="E3" s="56"/>
    </row>
    <row r="4" spans="1:12" x14ac:dyDescent="0.25">
      <c r="A4" s="17" t="s">
        <v>14</v>
      </c>
      <c r="C4" s="47" t="s">
        <v>275</v>
      </c>
      <c r="D4" s="47" t="s">
        <v>66</v>
      </c>
      <c r="E4" s="47" t="s">
        <v>455</v>
      </c>
    </row>
    <row r="5" spans="1:12" x14ac:dyDescent="0.25">
      <c r="A5" s="18" t="s">
        <v>0</v>
      </c>
      <c r="C5" s="85" t="s">
        <v>190</v>
      </c>
      <c r="D5" s="32">
        <v>1043.9834593799999</v>
      </c>
      <c r="E5" s="32">
        <v>1057.2736765407981</v>
      </c>
      <c r="K5" s="1"/>
      <c r="L5" s="1"/>
    </row>
    <row r="6" spans="1:12" x14ac:dyDescent="0.25">
      <c r="A6" s="18" t="s">
        <v>2</v>
      </c>
      <c r="C6" s="2" t="s">
        <v>262</v>
      </c>
      <c r="D6" s="1">
        <v>507.47796485551817</v>
      </c>
      <c r="E6" s="1">
        <v>479.2843143629924</v>
      </c>
      <c r="K6" s="1"/>
      <c r="L6" s="1"/>
    </row>
    <row r="7" spans="1:12" x14ac:dyDescent="0.25">
      <c r="A7" s="18" t="s">
        <v>4</v>
      </c>
      <c r="C7" s="85" t="s">
        <v>186</v>
      </c>
      <c r="D7" s="32">
        <v>136.54142540500001</v>
      </c>
      <c r="E7" s="32">
        <v>134.01888527519998</v>
      </c>
      <c r="K7" s="1"/>
      <c r="L7" s="1"/>
    </row>
    <row r="8" spans="1:12" x14ac:dyDescent="0.25">
      <c r="A8" s="18" t="s">
        <v>6</v>
      </c>
      <c r="C8" s="227" t="s">
        <v>192</v>
      </c>
      <c r="D8" s="124">
        <v>20.786709800000001</v>
      </c>
      <c r="E8" s="124">
        <v>15.834354999999999</v>
      </c>
      <c r="K8" s="1"/>
      <c r="L8" s="1"/>
    </row>
    <row r="9" spans="1:12" x14ac:dyDescent="0.25">
      <c r="A9" s="18" t="s">
        <v>8</v>
      </c>
      <c r="C9" s="85" t="s">
        <v>187</v>
      </c>
      <c r="D9" s="32">
        <v>159.25894690999996</v>
      </c>
      <c r="E9" s="32">
        <v>150.03955621999998</v>
      </c>
      <c r="K9" s="1"/>
      <c r="L9" s="1"/>
    </row>
    <row r="10" spans="1:12" x14ac:dyDescent="0.25">
      <c r="A10" s="18" t="s">
        <v>10</v>
      </c>
      <c r="C10" s="2" t="s">
        <v>273</v>
      </c>
      <c r="D10" s="1">
        <v>432.023854855987</v>
      </c>
      <c r="E10" s="1">
        <v>389.90395336964286</v>
      </c>
      <c r="K10" s="1"/>
      <c r="L10" s="1"/>
    </row>
    <row r="11" spans="1:12" x14ac:dyDescent="0.25">
      <c r="A11" s="18" t="s">
        <v>12</v>
      </c>
      <c r="C11" s="85" t="s">
        <v>265</v>
      </c>
      <c r="D11" s="32">
        <v>30.969494252000001</v>
      </c>
      <c r="E11" s="32">
        <v>31.987602147919997</v>
      </c>
      <c r="K11" s="1"/>
      <c r="L11" s="1"/>
    </row>
    <row r="12" spans="1:12" x14ac:dyDescent="0.25">
      <c r="A12" s="18" t="s">
        <v>13</v>
      </c>
      <c r="C12" s="88" t="s">
        <v>266</v>
      </c>
      <c r="D12" s="92">
        <v>2310.2551456585047</v>
      </c>
      <c r="E12" s="92">
        <v>2242.5079879165528</v>
      </c>
      <c r="K12" s="1"/>
      <c r="L12" s="1"/>
    </row>
    <row r="13" spans="1:12" x14ac:dyDescent="0.25">
      <c r="A13" s="18" t="s">
        <v>1</v>
      </c>
      <c r="C13" s="125" t="s">
        <v>274</v>
      </c>
      <c r="D13" s="126">
        <v>2289.4684358585046</v>
      </c>
      <c r="E13" s="126">
        <v>2226.6736329165528</v>
      </c>
      <c r="K13" s="1"/>
      <c r="L13" s="1"/>
    </row>
    <row r="14" spans="1:12" x14ac:dyDescent="0.25">
      <c r="A14" s="18" t="s">
        <v>3</v>
      </c>
      <c r="C14" s="89" t="s">
        <v>251</v>
      </c>
      <c r="D14" s="114">
        <v>959.83347198779074</v>
      </c>
      <c r="E14" s="114">
        <v>1029.0099857865403</v>
      </c>
      <c r="K14" s="1"/>
      <c r="L14" s="1"/>
    </row>
    <row r="15" spans="1:12" x14ac:dyDescent="0.25">
      <c r="A15" s="18" t="s">
        <v>5</v>
      </c>
      <c r="C15" s="85" t="s">
        <v>269</v>
      </c>
      <c r="D15" s="32">
        <v>13.849722199999999</v>
      </c>
      <c r="E15" s="32">
        <v>11.310401200000001</v>
      </c>
      <c r="K15" s="1"/>
      <c r="L15" s="1"/>
    </row>
    <row r="16" spans="1:12" x14ac:dyDescent="0.25">
      <c r="A16" s="18" t="s">
        <v>7</v>
      </c>
      <c r="C16" s="2" t="s">
        <v>214</v>
      </c>
      <c r="D16" s="1">
        <v>617.75292325199985</v>
      </c>
      <c r="E16" s="1">
        <v>630.77349012999991</v>
      </c>
      <c r="K16" s="1"/>
      <c r="L16" s="1"/>
    </row>
    <row r="17" spans="1:12" x14ac:dyDescent="0.25">
      <c r="A17" s="18" t="s">
        <v>9</v>
      </c>
      <c r="C17" s="127" t="s">
        <v>215</v>
      </c>
      <c r="D17" s="25">
        <v>32.489228499999996</v>
      </c>
      <c r="E17" s="25">
        <v>29.718815500000002</v>
      </c>
      <c r="K17" s="1"/>
      <c r="L17" s="1"/>
    </row>
    <row r="18" spans="1:12" x14ac:dyDescent="0.25">
      <c r="A18" s="360" t="s">
        <v>11</v>
      </c>
      <c r="C18" s="2" t="s">
        <v>216</v>
      </c>
      <c r="D18" s="1">
        <v>166.04160232600003</v>
      </c>
      <c r="E18" s="1">
        <v>123.18221683193816</v>
      </c>
      <c r="K18" s="1"/>
      <c r="L18" s="1"/>
    </row>
    <row r="19" spans="1:12" x14ac:dyDescent="0.25">
      <c r="A19" s="34" t="s">
        <v>150</v>
      </c>
      <c r="C19" s="85" t="s">
        <v>217</v>
      </c>
      <c r="D19" s="32">
        <v>68.458981921000003</v>
      </c>
      <c r="E19" s="32">
        <v>56.533638256799996</v>
      </c>
      <c r="K19" s="1"/>
      <c r="L19" s="1"/>
    </row>
    <row r="20" spans="1:12" x14ac:dyDescent="0.25">
      <c r="A20" s="363" t="s">
        <v>151</v>
      </c>
      <c r="C20" s="2" t="s">
        <v>218</v>
      </c>
      <c r="D20" s="1">
        <v>797.36188124800003</v>
      </c>
      <c r="E20" s="1">
        <v>805.47904133000009</v>
      </c>
      <c r="K20" s="1"/>
      <c r="L20" s="1"/>
    </row>
    <row r="21" spans="1:12" x14ac:dyDescent="0.25">
      <c r="A21" s="34" t="s">
        <v>152</v>
      </c>
      <c r="C21" s="85" t="s">
        <v>220</v>
      </c>
      <c r="D21" s="32">
        <v>20.733307332259997</v>
      </c>
      <c r="E21" s="32">
        <v>16.090601880099999</v>
      </c>
      <c r="K21" s="1"/>
      <c r="L21" s="1"/>
    </row>
    <row r="22" spans="1:12" x14ac:dyDescent="0.25">
      <c r="A22" s="361"/>
      <c r="C22" s="88" t="s">
        <v>270</v>
      </c>
      <c r="D22" s="92">
        <v>1684.1984182792601</v>
      </c>
      <c r="E22" s="92">
        <v>1643.3693896288385</v>
      </c>
      <c r="K22" s="1"/>
      <c r="L22" s="1"/>
    </row>
    <row r="23" spans="1:12" x14ac:dyDescent="0.25">
      <c r="A23" s="361"/>
      <c r="C23" s="125" t="s">
        <v>276</v>
      </c>
      <c r="D23" s="126">
        <v>1651.70918977926</v>
      </c>
      <c r="E23" s="126">
        <v>1613.6505741288386</v>
      </c>
      <c r="K23" s="1"/>
      <c r="L23" s="1"/>
    </row>
    <row r="24" spans="1:12" x14ac:dyDescent="0.25">
      <c r="A24" s="361"/>
    </row>
    <row r="25" spans="1:12" x14ac:dyDescent="0.25">
      <c r="A25" s="361"/>
      <c r="C25" s="73" t="s">
        <v>398</v>
      </c>
    </row>
    <row r="26" spans="1:12" x14ac:dyDescent="0.25">
      <c r="A26" s="361"/>
    </row>
    <row r="27" spans="1:12" x14ac:dyDescent="0.25">
      <c r="A27" s="361"/>
    </row>
    <row r="28" spans="1:12" x14ac:dyDescent="0.25">
      <c r="A28" s="361"/>
    </row>
    <row r="29" spans="1:12" x14ac:dyDescent="0.25">
      <c r="A29" s="361"/>
    </row>
    <row r="30" spans="1:12" x14ac:dyDescent="0.25">
      <c r="A30" s="361"/>
    </row>
    <row r="31" spans="1:12" x14ac:dyDescent="0.25">
      <c r="A31" s="361"/>
    </row>
    <row r="32" spans="1:12" x14ac:dyDescent="0.25">
      <c r="A32" s="361"/>
    </row>
    <row r="33" spans="1:1" x14ac:dyDescent="0.25">
      <c r="A33" s="361"/>
    </row>
    <row r="34" spans="1:1" x14ac:dyDescent="0.25">
      <c r="A34" s="361"/>
    </row>
  </sheetData>
  <hyperlinks>
    <hyperlink ref="A16" location="'Regional utveckling'!A1" display="Regional utveckling" xr:uid="{00000000-0004-0000-4500-000000000000}"/>
    <hyperlink ref="A15" location="'Läkemedel'!A1" display="Läkemedel" xr:uid="{00000000-0004-0000-4500-000001000000}"/>
    <hyperlink ref="A14" location="'Övrig hälso- och sjukvård'!A1" display="Övrig hälso- och sjukvård" xr:uid="{00000000-0004-0000-4500-000002000000}"/>
    <hyperlink ref="A13" location="'Tandvård'!A1" display="Tandvård" xr:uid="{00000000-0004-0000-4500-000003000000}"/>
    <hyperlink ref="A12" location="'Specialiserad psykiatrisk vård'!A1" display="Specialiserad psykiatrisk vård" xr:uid="{00000000-0004-0000-4500-000004000000}"/>
    <hyperlink ref="A11" location="'Specialiserad somatisk vård'!A1" display="Specialiserad somatisk vård" xr:uid="{00000000-0004-0000-4500-000005000000}"/>
    <hyperlink ref="A10" location="'Vårdcentraler'!A1" display="Vårdcentraler" xr:uid="{00000000-0004-0000-4500-000006000000}"/>
    <hyperlink ref="A9" location="'Primärvård'!A1" display="Primärvård" xr:uid="{00000000-0004-0000-4500-000007000000}"/>
    <hyperlink ref="A8" location="'Vårdplatser'!A1" display="Vårdplatser" xr:uid="{00000000-0004-0000-4500-000008000000}"/>
    <hyperlink ref="A7" location="'Hälso- och sjukvård'!A1" display="Hälso- och sjukvård" xr:uid="{00000000-0004-0000-4500-000009000000}"/>
    <hyperlink ref="A6" location="'Kostnader och intäkter'!A1" display="Kostnader för" xr:uid="{00000000-0004-0000-4500-00000A000000}"/>
    <hyperlink ref="A5" location="'Regionernas ekonomi'!A1" display="Regionernas ekonomi" xr:uid="{00000000-0004-0000-4500-00000B000000}"/>
    <hyperlink ref="A17" location="'Trafik och infrastruktur'!A1" display="Trafik och infrastruktur, samt allmän regional utveckling" xr:uid="{00000000-0004-0000-4500-00000C000000}"/>
    <hyperlink ref="A18" location="'Utbildning och kultur'!A1" display="Utbildning och kultur" xr:uid="{00000000-0004-0000-4500-00000D000000}"/>
    <hyperlink ref="A4" location="Innehåll!A1" display="Innehåll" xr:uid="{00000000-0004-0000-4500-00000E000000}"/>
    <hyperlink ref="A19" location="'Utbildning och kultur 1'!A1" display="Utbildning och kultur 1" xr:uid="{5EE3F60F-40EB-46A3-82CF-1C107ECACB19}"/>
    <hyperlink ref="A20" location="'Utbildning och kultur 2'!A1" display="Utbildning och kultur 2" xr:uid="{823EAF17-E0CC-411A-BCC0-BC9A8D22E478}"/>
    <hyperlink ref="A21" location="'Utbildning och kultur 3'!A1" display="Utbildning och kultur 3" xr:uid="{F864D540-90FE-4767-A6F9-254804F27040}"/>
  </hyperlinks>
  <pageMargins left="0.7" right="0.7" top="0.75" bottom="0.75" header="0.3" footer="0.3"/>
  <drawing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codeName="Blad72">
    <tabColor theme="6"/>
  </sheetPr>
  <dimension ref="A1:L29"/>
  <sheetViews>
    <sheetView showGridLines="0" showRowColHeaders="0" workbookViewId="0">
      <selection activeCell="A4" sqref="A4"/>
    </sheetView>
  </sheetViews>
  <sheetFormatPr defaultRowHeight="15" x14ac:dyDescent="0.25"/>
  <cols>
    <col min="1" max="1" width="59.5703125" customWidth="1"/>
    <col min="3" max="3" width="59" bestFit="1" customWidth="1"/>
  </cols>
  <sheetData>
    <row r="1" spans="1:12" ht="35.25" x14ac:dyDescent="0.5">
      <c r="A1" s="3" t="s">
        <v>11</v>
      </c>
    </row>
    <row r="2" spans="1:12" s="130" customFormat="1" x14ac:dyDescent="0.25">
      <c r="A2" s="239"/>
      <c r="C2" s="5" t="s">
        <v>387</v>
      </c>
      <c r="D2"/>
      <c r="E2"/>
    </row>
    <row r="3" spans="1:12" x14ac:dyDescent="0.25">
      <c r="C3" s="128"/>
      <c r="D3" s="129"/>
      <c r="E3" s="129"/>
    </row>
    <row r="4" spans="1:12" x14ac:dyDescent="0.25">
      <c r="A4" s="17" t="s">
        <v>14</v>
      </c>
      <c r="C4" s="47" t="s">
        <v>275</v>
      </c>
      <c r="D4" s="47" t="s">
        <v>66</v>
      </c>
      <c r="E4" s="47" t="s">
        <v>455</v>
      </c>
    </row>
    <row r="5" spans="1:12" x14ac:dyDescent="0.25">
      <c r="A5" s="18" t="s">
        <v>0</v>
      </c>
      <c r="C5" s="85" t="s">
        <v>190</v>
      </c>
      <c r="D5" s="32">
        <v>486.26895173000003</v>
      </c>
      <c r="E5" s="32">
        <v>478.4608296554602</v>
      </c>
      <c r="K5" s="1"/>
      <c r="L5" s="1"/>
    </row>
    <row r="6" spans="1:12" x14ac:dyDescent="0.25">
      <c r="A6" s="18" t="s">
        <v>2</v>
      </c>
      <c r="C6" s="2" t="s">
        <v>262</v>
      </c>
      <c r="D6" s="1">
        <v>248.0833617867309</v>
      </c>
      <c r="E6" s="1">
        <v>214.8921458524776</v>
      </c>
      <c r="K6" s="1"/>
      <c r="L6" s="1"/>
    </row>
    <row r="7" spans="1:12" x14ac:dyDescent="0.25">
      <c r="A7" s="18" t="s">
        <v>4</v>
      </c>
      <c r="C7" s="85" t="s">
        <v>186</v>
      </c>
      <c r="D7" s="32">
        <v>40.551670189999996</v>
      </c>
      <c r="E7" s="32">
        <v>47.498389979999999</v>
      </c>
      <c r="K7" s="1"/>
      <c r="L7" s="1"/>
    </row>
    <row r="8" spans="1:12" x14ac:dyDescent="0.25">
      <c r="A8" s="18" t="s">
        <v>6</v>
      </c>
      <c r="C8" s="227" t="s">
        <v>192</v>
      </c>
      <c r="D8" s="124">
        <v>1.4321837400000001</v>
      </c>
      <c r="E8" s="124">
        <v>1.1387399</v>
      </c>
      <c r="K8" s="1"/>
      <c r="L8" s="1"/>
    </row>
    <row r="9" spans="1:12" x14ac:dyDescent="0.25">
      <c r="A9" s="18" t="s">
        <v>8</v>
      </c>
      <c r="C9" s="85" t="s">
        <v>187</v>
      </c>
      <c r="D9" s="32">
        <v>3950.4111420300001</v>
      </c>
      <c r="E9" s="32">
        <v>4233.3765414500003</v>
      </c>
      <c r="K9" s="1"/>
      <c r="L9" s="1"/>
    </row>
    <row r="10" spans="1:12" x14ac:dyDescent="0.25">
      <c r="A10" s="18" t="s">
        <v>10</v>
      </c>
      <c r="C10" s="2" t="s">
        <v>273</v>
      </c>
      <c r="D10" s="1">
        <v>406.94707284337659</v>
      </c>
      <c r="E10" s="1">
        <v>364.00678669288737</v>
      </c>
      <c r="K10" s="1"/>
      <c r="L10" s="1"/>
    </row>
    <row r="11" spans="1:12" x14ac:dyDescent="0.25">
      <c r="A11" s="18" t="s">
        <v>12</v>
      </c>
      <c r="C11" s="85" t="s">
        <v>265</v>
      </c>
      <c r="D11" s="32">
        <v>22.391056639999999</v>
      </c>
      <c r="E11" s="32">
        <v>23.856341110000002</v>
      </c>
      <c r="K11" s="1"/>
      <c r="L11" s="1"/>
    </row>
    <row r="12" spans="1:12" x14ac:dyDescent="0.25">
      <c r="A12" s="18" t="s">
        <v>13</v>
      </c>
      <c r="C12" s="88" t="s">
        <v>266</v>
      </c>
      <c r="D12" s="92">
        <v>5154.653255220107</v>
      </c>
      <c r="E12" s="92">
        <v>5362.0910347408262</v>
      </c>
      <c r="K12" s="1"/>
      <c r="L12" s="1"/>
    </row>
    <row r="13" spans="1:12" x14ac:dyDescent="0.25">
      <c r="A13" s="18" t="s">
        <v>1</v>
      </c>
      <c r="C13" s="125" t="s">
        <v>274</v>
      </c>
      <c r="D13" s="126">
        <v>5153.2210714801067</v>
      </c>
      <c r="E13" s="126">
        <v>5360.9522948408267</v>
      </c>
      <c r="K13" s="1"/>
      <c r="L13" s="1"/>
    </row>
    <row r="14" spans="1:12" x14ac:dyDescent="0.25">
      <c r="A14" s="18" t="s">
        <v>3</v>
      </c>
      <c r="C14" s="89" t="s">
        <v>251</v>
      </c>
      <c r="D14" s="114">
        <v>3946.5832857629998</v>
      </c>
      <c r="E14" s="114">
        <v>3954.5782906120007</v>
      </c>
      <c r="K14" s="1"/>
      <c r="L14" s="1"/>
    </row>
    <row r="15" spans="1:12" x14ac:dyDescent="0.25">
      <c r="A15" s="18" t="s">
        <v>5</v>
      </c>
      <c r="C15" s="85" t="s">
        <v>269</v>
      </c>
      <c r="D15" s="32">
        <v>4.0003359999999999</v>
      </c>
      <c r="E15" s="32">
        <v>2.0004770000000001</v>
      </c>
      <c r="K15" s="1"/>
      <c r="L15" s="1"/>
    </row>
    <row r="16" spans="1:12" x14ac:dyDescent="0.25">
      <c r="A16" s="18" t="s">
        <v>7</v>
      </c>
      <c r="C16" s="2" t="s">
        <v>214</v>
      </c>
      <c r="D16" s="1">
        <v>55.187223699999997</v>
      </c>
      <c r="E16" s="1">
        <v>42.197542419999998</v>
      </c>
      <c r="K16" s="1"/>
      <c r="L16" s="1"/>
    </row>
    <row r="17" spans="1:12" x14ac:dyDescent="0.25">
      <c r="A17" s="18" t="s">
        <v>9</v>
      </c>
      <c r="C17" s="127" t="s">
        <v>215</v>
      </c>
      <c r="D17" s="25">
        <v>9.183630000000001E-2</v>
      </c>
      <c r="E17" s="25">
        <v>8.1235000000000002E-2</v>
      </c>
      <c r="K17" s="1"/>
      <c r="L17" s="1"/>
    </row>
    <row r="18" spans="1:12" x14ac:dyDescent="0.25">
      <c r="A18" s="360" t="s">
        <v>11</v>
      </c>
      <c r="C18" s="2" t="s">
        <v>216</v>
      </c>
      <c r="D18" s="1">
        <v>28.166983999999999</v>
      </c>
      <c r="E18" s="1">
        <v>22.933747014240002</v>
      </c>
      <c r="K18" s="1"/>
      <c r="L18" s="1"/>
    </row>
    <row r="19" spans="1:12" x14ac:dyDescent="0.25">
      <c r="A19" s="34" t="s">
        <v>150</v>
      </c>
      <c r="C19" s="85" t="s">
        <v>217</v>
      </c>
      <c r="D19" s="32">
        <v>28.215286480000003</v>
      </c>
      <c r="E19" s="32">
        <v>25.320967660000001</v>
      </c>
      <c r="K19" s="1"/>
      <c r="L19" s="1"/>
    </row>
    <row r="20" spans="1:12" x14ac:dyDescent="0.25">
      <c r="A20" s="34" t="s">
        <v>151</v>
      </c>
      <c r="C20" s="2" t="s">
        <v>218</v>
      </c>
      <c r="D20" s="1">
        <v>1319.53639208</v>
      </c>
      <c r="E20" s="1">
        <v>1537.6900172400003</v>
      </c>
      <c r="K20" s="1"/>
      <c r="L20" s="1"/>
    </row>
    <row r="21" spans="1:12" x14ac:dyDescent="0.25">
      <c r="A21" s="363" t="s">
        <v>152</v>
      </c>
      <c r="C21" s="85" t="s">
        <v>220</v>
      </c>
      <c r="D21" s="32">
        <v>50.030699937619907</v>
      </c>
      <c r="E21" s="32">
        <v>31.297498483180004</v>
      </c>
      <c r="K21" s="1"/>
      <c r="L21" s="1"/>
    </row>
    <row r="22" spans="1:12" x14ac:dyDescent="0.25">
      <c r="A22" s="361"/>
      <c r="C22" s="88" t="s">
        <v>270</v>
      </c>
      <c r="D22" s="92">
        <v>1485.1369221976202</v>
      </c>
      <c r="E22" s="92">
        <v>1661.4402498174202</v>
      </c>
      <c r="K22" s="1"/>
      <c r="L22" s="1"/>
    </row>
    <row r="23" spans="1:12" x14ac:dyDescent="0.25">
      <c r="A23" s="361"/>
      <c r="C23" s="125" t="s">
        <v>276</v>
      </c>
      <c r="D23" s="126">
        <v>1485.0450858976201</v>
      </c>
      <c r="E23" s="126">
        <v>1661.3590148174201</v>
      </c>
      <c r="K23" s="1"/>
      <c r="L23" s="1"/>
    </row>
    <row r="24" spans="1:12" x14ac:dyDescent="0.25">
      <c r="A24" s="361"/>
    </row>
    <row r="25" spans="1:12" x14ac:dyDescent="0.25">
      <c r="A25" s="361"/>
      <c r="C25" s="73" t="s">
        <v>398</v>
      </c>
    </row>
    <row r="26" spans="1:12" x14ac:dyDescent="0.25">
      <c r="A26" s="361"/>
    </row>
    <row r="27" spans="1:12" x14ac:dyDescent="0.25">
      <c r="A27" s="361"/>
    </row>
    <row r="28" spans="1:12" x14ac:dyDescent="0.25">
      <c r="A28" s="361"/>
    </row>
    <row r="29" spans="1:12" x14ac:dyDescent="0.25">
      <c r="A29" s="361"/>
    </row>
  </sheetData>
  <hyperlinks>
    <hyperlink ref="A16" location="'Regional utveckling'!A1" display="Regional utveckling" xr:uid="{00000000-0004-0000-4600-000000000000}"/>
    <hyperlink ref="A15" location="'Läkemedel'!A1" display="Läkemedel" xr:uid="{00000000-0004-0000-4600-000001000000}"/>
    <hyperlink ref="A14" location="'Övrig hälso- och sjukvård'!A1" display="Övrig hälso- och sjukvård" xr:uid="{00000000-0004-0000-4600-000002000000}"/>
    <hyperlink ref="A13" location="'Tandvård'!A1" display="Tandvård" xr:uid="{00000000-0004-0000-4600-000003000000}"/>
    <hyperlink ref="A12" location="'Specialiserad psykiatrisk vård'!A1" display="Specialiserad psykiatrisk vård" xr:uid="{00000000-0004-0000-4600-000004000000}"/>
    <hyperlink ref="A11" location="'Specialiserad somatisk vård'!A1" display="Specialiserad somatisk vård" xr:uid="{00000000-0004-0000-4600-000005000000}"/>
    <hyperlink ref="A10" location="'Vårdcentraler'!A1" display="Vårdcentraler" xr:uid="{00000000-0004-0000-4600-000006000000}"/>
    <hyperlink ref="A9" location="'Primärvård'!A1" display="Primärvård" xr:uid="{00000000-0004-0000-4600-000007000000}"/>
    <hyperlink ref="A8" location="'Vårdplatser'!A1" display="Vårdplatser" xr:uid="{00000000-0004-0000-4600-000008000000}"/>
    <hyperlink ref="A7" location="'Hälso- och sjukvård'!A1" display="Hälso- och sjukvård" xr:uid="{00000000-0004-0000-4600-000009000000}"/>
    <hyperlink ref="A5" location="'Regionernas ekonomi'!A1" display="Regionernas ekonomi" xr:uid="{00000000-0004-0000-4600-00000B000000}"/>
    <hyperlink ref="A17" location="'Trafik och infrastruktur'!A1" display="Trafik och infrastruktur, samt allmän regional utveckling" xr:uid="{00000000-0004-0000-4600-00000C000000}"/>
    <hyperlink ref="A18" location="'Utbildning och kultur'!A1" display="Utbildning och kultur" xr:uid="{00000000-0004-0000-4600-00000D000000}"/>
    <hyperlink ref="A4" location="Innehåll!A1" display="Innehåll" xr:uid="{00000000-0004-0000-4600-00000E000000}"/>
    <hyperlink ref="A6" location="'Kostnader och intäkter'!A1" display="Kostnader för" xr:uid="{91C7EB2F-E464-40E4-8E95-5E1EDFB60130}"/>
    <hyperlink ref="A19" location="'Utbildning och kultur 1'!A1" display="Utbildning och kultur 1" xr:uid="{B9C99449-B77A-42FF-913A-FB363917EC50}"/>
    <hyperlink ref="A20" location="'Utbildning och kultur 2'!A1" display="Utbildning och kultur 2" xr:uid="{71B2C963-E1DC-4C03-AB6F-522A8F250F1A}"/>
    <hyperlink ref="A21" location="'Utbildning och kultur 3'!A1" display="Utbildning och kultur 3" xr:uid="{FB0A7263-A215-4559-B596-F8F5592DE872}"/>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6">
    <tabColor theme="6"/>
  </sheetPr>
  <dimension ref="A1:H65"/>
  <sheetViews>
    <sheetView showGridLines="0" showRowColHeaders="0" workbookViewId="0"/>
  </sheetViews>
  <sheetFormatPr defaultRowHeight="15" x14ac:dyDescent="0.25"/>
  <cols>
    <col min="1" max="1" width="59.5703125" customWidth="1"/>
    <col min="2" max="2" width="9.140625" customWidth="1"/>
    <col min="3" max="3" width="34.140625" bestFit="1" customWidth="1"/>
    <col min="4" max="8" width="10.85546875" customWidth="1"/>
  </cols>
  <sheetData>
    <row r="1" spans="1:8" ht="35.25" x14ac:dyDescent="0.5">
      <c r="A1" s="3" t="s">
        <v>2</v>
      </c>
    </row>
    <row r="2" spans="1:8" x14ac:dyDescent="0.25">
      <c r="A2" s="239"/>
      <c r="C2" s="5" t="s">
        <v>444</v>
      </c>
    </row>
    <row r="3" spans="1:8" x14ac:dyDescent="0.25">
      <c r="A3" s="239"/>
      <c r="C3" s="409" t="s">
        <v>229</v>
      </c>
      <c r="D3" s="407" t="s">
        <v>243</v>
      </c>
      <c r="E3" s="407" t="s">
        <v>230</v>
      </c>
      <c r="F3" s="407" t="s">
        <v>231</v>
      </c>
      <c r="G3" s="407" t="s">
        <v>232</v>
      </c>
      <c r="H3" s="407" t="s">
        <v>233</v>
      </c>
    </row>
    <row r="4" spans="1:8" ht="15" customHeight="1" thickBot="1" x14ac:dyDescent="0.3">
      <c r="A4" s="17" t="s">
        <v>14</v>
      </c>
      <c r="C4" s="410"/>
      <c r="D4" s="408"/>
      <c r="E4" s="408"/>
      <c r="F4" s="408"/>
      <c r="G4" s="408"/>
      <c r="H4" s="408"/>
    </row>
    <row r="5" spans="1:8" x14ac:dyDescent="0.25">
      <c r="A5" s="18" t="s">
        <v>0</v>
      </c>
      <c r="C5" s="370" t="s">
        <v>234</v>
      </c>
      <c r="D5" s="261">
        <v>1728.8752199559999</v>
      </c>
      <c r="E5" s="261">
        <v>1240.1712066915152</v>
      </c>
      <c r="F5" s="261">
        <v>558.04972689438989</v>
      </c>
      <c r="G5" s="261">
        <v>14.636717300782301</v>
      </c>
      <c r="H5" s="261">
        <v>77.749849114599996</v>
      </c>
    </row>
    <row r="6" spans="1:8" x14ac:dyDescent="0.25">
      <c r="A6" s="18" t="s">
        <v>2</v>
      </c>
      <c r="C6" s="291" t="s">
        <v>8</v>
      </c>
      <c r="D6" s="117">
        <v>50942.522271028931</v>
      </c>
      <c r="E6" s="117">
        <v>48871.52072994077</v>
      </c>
      <c r="F6" s="117">
        <v>27567.465143398036</v>
      </c>
      <c r="G6" s="117">
        <v>8779.05349767181</v>
      </c>
      <c r="H6" s="117">
        <v>16975.799859361003</v>
      </c>
    </row>
    <row r="7" spans="1:8" x14ac:dyDescent="0.25">
      <c r="A7" s="363" t="s">
        <v>158</v>
      </c>
      <c r="C7" s="290" t="s">
        <v>13</v>
      </c>
      <c r="D7" s="118">
        <v>24509.938628815678</v>
      </c>
      <c r="E7" s="118">
        <v>23471.510233802401</v>
      </c>
      <c r="F7" s="118">
        <v>11827.08345267967</v>
      </c>
      <c r="G7" s="118">
        <v>4081.3847515343277</v>
      </c>
      <c r="H7" s="118">
        <v>6881.3050914679989</v>
      </c>
    </row>
    <row r="8" spans="1:8" x14ac:dyDescent="0.25">
      <c r="A8" s="34" t="s">
        <v>159</v>
      </c>
      <c r="C8" s="291" t="s">
        <v>12</v>
      </c>
      <c r="D8" s="117">
        <v>153507.16094134547</v>
      </c>
      <c r="E8" s="117">
        <v>125742.79503062465</v>
      </c>
      <c r="F8" s="117">
        <v>85072.842899219584</v>
      </c>
      <c r="G8" s="117">
        <v>24927.497651334583</v>
      </c>
      <c r="H8" s="117">
        <v>33546.643038939997</v>
      </c>
    </row>
    <row r="9" spans="1:8" x14ac:dyDescent="0.25">
      <c r="A9" s="34" t="s">
        <v>160</v>
      </c>
      <c r="C9" s="290" t="s">
        <v>1</v>
      </c>
      <c r="D9" s="118">
        <v>7039.2798784856795</v>
      </c>
      <c r="E9" s="118">
        <v>9319.0067138151389</v>
      </c>
      <c r="F9" s="118">
        <v>3258.9010169030703</v>
      </c>
      <c r="G9" s="118">
        <v>3655.8566461088299</v>
      </c>
      <c r="H9" s="118">
        <v>1928.3089249500003</v>
      </c>
    </row>
    <row r="10" spans="1:8" x14ac:dyDescent="0.25">
      <c r="A10" s="18" t="s">
        <v>4</v>
      </c>
      <c r="C10" s="291" t="s">
        <v>3</v>
      </c>
      <c r="D10" s="117">
        <v>20493.760520405496</v>
      </c>
      <c r="E10" s="117">
        <v>29734.260139925693</v>
      </c>
      <c r="F10" s="117">
        <v>10443.981708004207</v>
      </c>
      <c r="G10" s="117">
        <v>9901.6541605348102</v>
      </c>
      <c r="H10" s="117">
        <v>9959.9380624299993</v>
      </c>
    </row>
    <row r="11" spans="1:8" x14ac:dyDescent="0.25">
      <c r="A11" s="18" t="s">
        <v>6</v>
      </c>
      <c r="C11" s="290" t="s">
        <v>281</v>
      </c>
      <c r="D11" s="118">
        <v>27662.75507274445</v>
      </c>
      <c r="E11" s="118">
        <v>27452.75507274445</v>
      </c>
      <c r="F11" s="118"/>
      <c r="G11" s="118"/>
      <c r="H11" s="118"/>
    </row>
    <row r="12" spans="1:8" x14ac:dyDescent="0.25">
      <c r="A12" s="18" t="s">
        <v>8</v>
      </c>
      <c r="C12" s="373" t="s">
        <v>235</v>
      </c>
      <c r="D12" s="373">
        <f>SUM(D5:D11)</f>
        <v>285884.29253278172</v>
      </c>
      <c r="E12" s="373">
        <f t="shared" ref="E12:H12" si="0">SUM(E5:E11)</f>
        <v>265832.01912754466</v>
      </c>
      <c r="F12" s="373">
        <f t="shared" si="0"/>
        <v>138728.32394709895</v>
      </c>
      <c r="G12" s="373">
        <f t="shared" si="0"/>
        <v>51360.083424485143</v>
      </c>
      <c r="H12" s="373">
        <f t="shared" si="0"/>
        <v>69369.744826263603</v>
      </c>
    </row>
    <row r="13" spans="1:8" x14ac:dyDescent="0.25">
      <c r="A13" s="18" t="s">
        <v>10</v>
      </c>
      <c r="C13" s="290" t="s">
        <v>236</v>
      </c>
      <c r="D13" s="118">
        <v>1029.0099857865403</v>
      </c>
      <c r="E13" s="118">
        <v>2242.5079879165537</v>
      </c>
      <c r="F13" s="118">
        <v>837.98924504447473</v>
      </c>
      <c r="G13" s="118">
        <v>1643.3693896288382</v>
      </c>
      <c r="H13" s="118">
        <v>408.98602653</v>
      </c>
    </row>
    <row r="14" spans="1:8" x14ac:dyDescent="0.25">
      <c r="A14" s="18" t="s">
        <v>12</v>
      </c>
      <c r="C14" s="291" t="s">
        <v>237</v>
      </c>
      <c r="D14" s="117">
        <v>3954.5782906120007</v>
      </c>
      <c r="E14" s="117">
        <v>5362.0910347408271</v>
      </c>
      <c r="F14" s="117">
        <v>813.32997497374083</v>
      </c>
      <c r="G14" s="117">
        <v>1661.4402498174204</v>
      </c>
      <c r="H14" s="117">
        <v>556.34980624000002</v>
      </c>
    </row>
    <row r="15" spans="1:8" x14ac:dyDescent="0.25">
      <c r="A15" s="18" t="s">
        <v>13</v>
      </c>
      <c r="C15" s="290" t="s">
        <v>238</v>
      </c>
      <c r="D15" s="118">
        <v>28207.028206390292</v>
      </c>
      <c r="E15" s="118">
        <v>37731.278711729552</v>
      </c>
      <c r="F15" s="118">
        <v>1261.4566384437719</v>
      </c>
      <c r="G15" s="118">
        <v>9724.4786074807016</v>
      </c>
      <c r="H15" s="118">
        <v>1061.7094411359901</v>
      </c>
    </row>
    <row r="16" spans="1:8" x14ac:dyDescent="0.25">
      <c r="A16" s="18" t="s">
        <v>1</v>
      </c>
      <c r="C16" s="291" t="s">
        <v>239</v>
      </c>
      <c r="D16" s="117">
        <v>1797.1455152815704</v>
      </c>
      <c r="E16" s="117">
        <v>2510.3463848102288</v>
      </c>
      <c r="F16" s="117">
        <v>265.30399823903986</v>
      </c>
      <c r="G16" s="117">
        <v>848.26358455610966</v>
      </c>
      <c r="H16" s="117">
        <v>130.06506287900001</v>
      </c>
    </row>
    <row r="17" spans="1:8" x14ac:dyDescent="0.25">
      <c r="A17" s="18" t="s">
        <v>3</v>
      </c>
      <c r="C17" s="290" t="s">
        <v>234</v>
      </c>
      <c r="D17" s="118">
        <v>290.49396572390003</v>
      </c>
      <c r="E17" s="118">
        <v>271.82979655160807</v>
      </c>
      <c r="F17" s="118">
        <v>138.76970004017861</v>
      </c>
      <c r="G17" s="118">
        <v>108.49871112311675</v>
      </c>
      <c r="H17" s="118">
        <v>14.271219244500001</v>
      </c>
    </row>
    <row r="18" spans="1:8" x14ac:dyDescent="0.25">
      <c r="A18" s="18" t="s">
        <v>5</v>
      </c>
      <c r="C18" s="373" t="s">
        <v>240</v>
      </c>
      <c r="D18" s="373">
        <f>SUM(D13:D17)</f>
        <v>35278.255963794305</v>
      </c>
      <c r="E18" s="373">
        <f t="shared" ref="E18:H18" si="1">SUM(E13:E17)</f>
        <v>48118.053915748766</v>
      </c>
      <c r="F18" s="373">
        <f t="shared" si="1"/>
        <v>3316.8495567412065</v>
      </c>
      <c r="G18" s="373">
        <f t="shared" si="1"/>
        <v>13986.050542606186</v>
      </c>
      <c r="H18" s="373">
        <f t="shared" si="1"/>
        <v>2171.3815560294902</v>
      </c>
    </row>
    <row r="19" spans="1:8" x14ac:dyDescent="0.25">
      <c r="A19" s="18" t="s">
        <v>7</v>
      </c>
      <c r="C19" s="371" t="s">
        <v>241</v>
      </c>
      <c r="D19" s="211"/>
      <c r="E19" s="211">
        <v>92563.323160396088</v>
      </c>
      <c r="F19" s="211">
        <v>-2438.4897252746837</v>
      </c>
      <c r="G19" s="211">
        <v>22996.282019406404</v>
      </c>
      <c r="H19" s="211">
        <v>67140.352452680003</v>
      </c>
    </row>
    <row r="20" spans="1:8" x14ac:dyDescent="0.25">
      <c r="A20" s="18" t="s">
        <v>9</v>
      </c>
      <c r="C20" s="374" t="s">
        <v>242</v>
      </c>
      <c r="D20" s="46">
        <v>-183.4</v>
      </c>
      <c r="E20" s="46"/>
      <c r="F20" s="46"/>
      <c r="G20" s="46"/>
      <c r="H20" s="46"/>
    </row>
    <row r="21" spans="1:8" x14ac:dyDescent="0.25">
      <c r="A21" s="360" t="s">
        <v>11</v>
      </c>
      <c r="C21" s="211" t="s">
        <v>244</v>
      </c>
      <c r="D21" s="211">
        <v>7386.3842580900009</v>
      </c>
      <c r="E21" s="211">
        <v>8374.0251262300008</v>
      </c>
      <c r="F21" s="211"/>
      <c r="G21" s="211"/>
      <c r="H21" s="211">
        <v>987.64086814000007</v>
      </c>
    </row>
    <row r="22" spans="1:8" x14ac:dyDescent="0.25">
      <c r="A22" s="361"/>
      <c r="C22" s="373" t="s">
        <v>249</v>
      </c>
      <c r="D22" s="373">
        <f>D21+D20+D19+D18+D12</f>
        <v>328365.53275466606</v>
      </c>
      <c r="E22" s="373">
        <f t="shared" ref="E22:H22" si="2">E21+E20+E19+E18+E12</f>
        <v>414887.42132991948</v>
      </c>
      <c r="F22" s="373">
        <f t="shared" si="2"/>
        <v>139606.68377856546</v>
      </c>
      <c r="G22" s="373">
        <f t="shared" si="2"/>
        <v>88342.415986497741</v>
      </c>
      <c r="H22" s="373">
        <f t="shared" si="2"/>
        <v>139669.1197031131</v>
      </c>
    </row>
    <row r="23" spans="1:8" x14ac:dyDescent="0.25">
      <c r="A23" s="361"/>
      <c r="C23" s="211" t="s">
        <v>245</v>
      </c>
      <c r="D23" s="211"/>
      <c r="E23" s="211">
        <f>SUM(E24:E27)</f>
        <v>7307</v>
      </c>
      <c r="F23" s="211"/>
      <c r="G23" s="211">
        <f t="shared" ref="G23" si="3">SUM(G24:G27)</f>
        <v>352751</v>
      </c>
      <c r="H23" s="211"/>
    </row>
    <row r="24" spans="1:8" x14ac:dyDescent="0.25">
      <c r="A24" s="361"/>
      <c r="C24" s="291" t="s">
        <v>246</v>
      </c>
      <c r="D24" s="117"/>
      <c r="E24" s="117">
        <v>7307</v>
      </c>
      <c r="F24" s="117"/>
      <c r="G24" s="117">
        <v>5044</v>
      </c>
      <c r="H24" s="117"/>
    </row>
    <row r="25" spans="1:8" x14ac:dyDescent="0.25">
      <c r="A25" s="361"/>
      <c r="C25" s="290" t="s">
        <v>166</v>
      </c>
      <c r="D25" s="118"/>
      <c r="E25" s="118"/>
      <c r="F25" s="118"/>
      <c r="G25" s="118">
        <v>75425</v>
      </c>
      <c r="H25" s="118"/>
    </row>
    <row r="26" spans="1:8" x14ac:dyDescent="0.25">
      <c r="A26" s="361"/>
      <c r="C26" s="291" t="s">
        <v>165</v>
      </c>
      <c r="D26" s="117"/>
      <c r="E26" s="117"/>
      <c r="F26" s="117"/>
      <c r="G26" s="117">
        <v>272282</v>
      </c>
      <c r="H26" s="117"/>
    </row>
    <row r="27" spans="1:8" x14ac:dyDescent="0.25">
      <c r="A27" s="361"/>
      <c r="C27" s="372" t="s">
        <v>247</v>
      </c>
      <c r="D27" s="208"/>
      <c r="E27" s="208">
        <v>0</v>
      </c>
      <c r="F27" s="208"/>
      <c r="G27" s="208">
        <v>0</v>
      </c>
      <c r="H27" s="208"/>
    </row>
    <row r="28" spans="1:8" x14ac:dyDescent="0.25">
      <c r="A28" s="361"/>
      <c r="C28" s="73" t="s">
        <v>250</v>
      </c>
      <c r="D28" s="1"/>
      <c r="E28" s="1"/>
      <c r="F28" s="1"/>
      <c r="G28" s="1"/>
      <c r="H28" s="1"/>
    </row>
    <row r="29" spans="1:8" x14ac:dyDescent="0.25">
      <c r="A29" s="361"/>
    </row>
    <row r="30" spans="1:8" x14ac:dyDescent="0.25">
      <c r="A30" s="361"/>
    </row>
    <row r="31" spans="1:8" x14ac:dyDescent="0.25">
      <c r="A31" s="361"/>
    </row>
    <row r="32" spans="1:8" x14ac:dyDescent="0.25">
      <c r="A32" s="361"/>
    </row>
    <row r="33" spans="1:8" x14ac:dyDescent="0.25">
      <c r="A33" s="361"/>
    </row>
    <row r="34" spans="1:8" x14ac:dyDescent="0.25">
      <c r="A34" s="361"/>
    </row>
    <row r="40" spans="1:8" x14ac:dyDescent="0.25">
      <c r="D40" s="1"/>
      <c r="E40" s="1"/>
    </row>
    <row r="41" spans="1:8" x14ac:dyDescent="0.25">
      <c r="D41" s="1"/>
      <c r="E41" s="1"/>
      <c r="F41" s="1"/>
      <c r="G41" s="1"/>
      <c r="H41" s="1"/>
    </row>
    <row r="42" spans="1:8" x14ac:dyDescent="0.25">
      <c r="D42" s="1"/>
      <c r="E42" s="1"/>
      <c r="F42" s="1"/>
      <c r="G42" s="1"/>
      <c r="H42" s="1"/>
    </row>
    <row r="43" spans="1:8" x14ac:dyDescent="0.25">
      <c r="D43" s="1"/>
      <c r="E43" s="1"/>
      <c r="F43" s="1"/>
      <c r="G43" s="1"/>
      <c r="H43" s="1"/>
    </row>
    <row r="44" spans="1:8" x14ac:dyDescent="0.25">
      <c r="D44" s="1"/>
      <c r="E44" s="1"/>
      <c r="F44" s="1"/>
      <c r="G44" s="1"/>
      <c r="H44" s="1"/>
    </row>
    <row r="45" spans="1:8" x14ac:dyDescent="0.25">
      <c r="D45" s="1"/>
      <c r="E45" s="1"/>
      <c r="F45" s="1"/>
      <c r="G45" s="1"/>
      <c r="H45" s="1"/>
    </row>
    <row r="46" spans="1:8" x14ac:dyDescent="0.25">
      <c r="D46" s="1"/>
      <c r="E46" s="1"/>
    </row>
    <row r="47" spans="1:8" x14ac:dyDescent="0.25">
      <c r="D47" s="1"/>
      <c r="E47" s="1"/>
      <c r="F47" s="1"/>
      <c r="G47" s="1"/>
      <c r="H47" s="1"/>
    </row>
    <row r="48" spans="1:8" x14ac:dyDescent="0.25">
      <c r="D48" s="1"/>
      <c r="E48" s="1"/>
      <c r="G48" s="1"/>
    </row>
    <row r="49" spans="4:8" x14ac:dyDescent="0.25">
      <c r="D49" s="1"/>
      <c r="E49" s="1"/>
      <c r="G49" s="1"/>
    </row>
    <row r="50" spans="4:8" x14ac:dyDescent="0.25">
      <c r="D50" s="1"/>
      <c r="E50" s="1"/>
      <c r="G50" s="1"/>
    </row>
    <row r="51" spans="4:8" x14ac:dyDescent="0.25">
      <c r="D51" s="1"/>
      <c r="E51" s="1"/>
    </row>
    <row r="53" spans="4:8" x14ac:dyDescent="0.25">
      <c r="D53" s="1"/>
      <c r="E53" s="1"/>
      <c r="F53" s="1"/>
      <c r="G53" s="1"/>
      <c r="H53" s="1"/>
    </row>
    <row r="54" spans="4:8" x14ac:dyDescent="0.25">
      <c r="E54" s="1"/>
      <c r="F54" s="1"/>
      <c r="G54" s="1"/>
      <c r="H54" s="1"/>
    </row>
    <row r="56" spans="4:8" x14ac:dyDescent="0.25">
      <c r="D56" s="1"/>
      <c r="E56" s="1"/>
      <c r="H56" s="1"/>
    </row>
    <row r="57" spans="4:8" x14ac:dyDescent="0.25">
      <c r="D57" s="1"/>
      <c r="E57" s="1"/>
      <c r="F57" s="1"/>
      <c r="G57" s="1"/>
      <c r="H57" s="1"/>
    </row>
    <row r="58" spans="4:8" x14ac:dyDescent="0.25">
      <c r="E58" s="1"/>
      <c r="G58" s="1"/>
    </row>
    <row r="59" spans="4:8" x14ac:dyDescent="0.25">
      <c r="E59" s="1"/>
      <c r="G59" s="1"/>
    </row>
    <row r="60" spans="4:8" x14ac:dyDescent="0.25">
      <c r="G60" s="1"/>
    </row>
    <row r="61" spans="4:8" x14ac:dyDescent="0.25">
      <c r="G61" s="1"/>
    </row>
    <row r="65" spans="4:8" x14ac:dyDescent="0.25">
      <c r="D65" s="1"/>
      <c r="E65" s="1"/>
      <c r="F65" s="1"/>
      <c r="G65" s="1"/>
      <c r="H65" s="1"/>
    </row>
  </sheetData>
  <mergeCells count="6">
    <mergeCell ref="H3:H4"/>
    <mergeCell ref="C3:C4"/>
    <mergeCell ref="D3:D4"/>
    <mergeCell ref="E3:E4"/>
    <mergeCell ref="F3:F4"/>
    <mergeCell ref="G3:G4"/>
  </mergeCells>
  <hyperlinks>
    <hyperlink ref="A19" location="'Regional utveckling'!A1" display="Regional utveckling" xr:uid="{00000000-0004-0000-0700-000000000000}"/>
    <hyperlink ref="A18" location="'Läkemedel'!A1" display="Läkemedel" xr:uid="{00000000-0004-0000-0700-000001000000}"/>
    <hyperlink ref="A17" location="'Övrig hälso- och sjukvård'!A1" display="Övrig hälso- och sjukvård" xr:uid="{00000000-0004-0000-0700-000002000000}"/>
    <hyperlink ref="A16" location="'Tandvård'!A1" display="Tandvård" xr:uid="{00000000-0004-0000-0700-000003000000}"/>
    <hyperlink ref="A15" location="'Specialiserad psykiatrisk vård'!A1" display="Specialiserad psykiatrisk vård" xr:uid="{00000000-0004-0000-0700-000004000000}"/>
    <hyperlink ref="A14" location="'Specialiserad somatisk vård'!A1" display="Specialiserad somatisk vård" xr:uid="{00000000-0004-0000-0700-000005000000}"/>
    <hyperlink ref="A13" location="'Vårdcentraler'!A1" display="Vårdcentraler" xr:uid="{00000000-0004-0000-0700-000006000000}"/>
    <hyperlink ref="A12" location="'Primärvård'!A1" display="Primärvård" xr:uid="{00000000-0004-0000-0700-000007000000}"/>
    <hyperlink ref="A11" location="'Vårdplatser'!A1" display="Vårdplatser" xr:uid="{00000000-0004-0000-0700-000008000000}"/>
    <hyperlink ref="A10" location="'Hälso- och sjukvård'!A1" display="Hälso- och sjukvård" xr:uid="{00000000-0004-0000-0700-000009000000}"/>
    <hyperlink ref="A5" location="'Regionernas ekonomi'!A1" display="Regionernas ekonomi" xr:uid="{00000000-0004-0000-0700-00000B000000}"/>
    <hyperlink ref="A20" location="'Trafik och infrastruktur'!A1" display="Trafik och infrastruktur, samt allmän regional utveckling" xr:uid="{00000000-0004-0000-0700-00000C000000}"/>
    <hyperlink ref="A21" location="'Utbildning och kultur'!A1" display="Utbildning och kultur" xr:uid="{00000000-0004-0000-0700-00000D000000}"/>
    <hyperlink ref="A4" location="Innehåll!A1" display="Innehåll" xr:uid="{00000000-0004-0000-0700-00000E000000}"/>
    <hyperlink ref="A6" location="'Kostnader och intäkter'!A1" display="Kostnader för hälso- och sjukvård respektive regional utveckling" xr:uid="{200F7B09-352F-4DB0-906D-8205DDE2A549}"/>
    <hyperlink ref="A7" location="'Kostnader och intäkter 1'!A1" display="Kostnader och intäkter" xr:uid="{E57C135D-E952-4ACA-ABDC-DD40CC9568E9}"/>
    <hyperlink ref="A8" location="'Kostnader och intäkter 2'!A1" display="Nettokostnad per område " xr:uid="{D16C1CA3-DFAC-4AF1-9EEA-B2DFBBE4DFD4}"/>
    <hyperlink ref="A9" location="'Kostnader och intäkter 3'!A1" display="Nettokostnad per invånare för hälso- och sjukvård samt regional utveckling " xr:uid="{D4C3EAEF-934B-4292-A0F8-AF2B73960D39}"/>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7">
    <tabColor theme="6"/>
  </sheetPr>
  <dimension ref="A1:R49"/>
  <sheetViews>
    <sheetView showGridLines="0" showRowColHeaders="0" workbookViewId="0"/>
  </sheetViews>
  <sheetFormatPr defaultRowHeight="15" x14ac:dyDescent="0.25"/>
  <cols>
    <col min="1" max="1" width="59.5703125" customWidth="1"/>
    <col min="3" max="3" width="47.5703125" customWidth="1"/>
    <col min="4" max="4" width="14" customWidth="1"/>
    <col min="17" max="17" width="12.7109375" bestFit="1" customWidth="1"/>
    <col min="18" max="18" width="26.140625" bestFit="1" customWidth="1"/>
  </cols>
  <sheetData>
    <row r="1" spans="1:3" ht="35.25" x14ac:dyDescent="0.5">
      <c r="A1" s="3" t="s">
        <v>2</v>
      </c>
    </row>
    <row r="2" spans="1:3" x14ac:dyDescent="0.25">
      <c r="A2" s="239"/>
      <c r="C2" s="5" t="s">
        <v>445</v>
      </c>
    </row>
    <row r="3" spans="1:3" x14ac:dyDescent="0.25">
      <c r="A3" s="239"/>
      <c r="C3" s="98" t="s">
        <v>446</v>
      </c>
    </row>
    <row r="4" spans="1:3" x14ac:dyDescent="0.25">
      <c r="A4" s="17" t="s">
        <v>14</v>
      </c>
    </row>
    <row r="5" spans="1:3" x14ac:dyDescent="0.25">
      <c r="A5" s="18" t="s">
        <v>0</v>
      </c>
    </row>
    <row r="6" spans="1:3" x14ac:dyDescent="0.25">
      <c r="A6" s="18" t="s">
        <v>2</v>
      </c>
    </row>
    <row r="7" spans="1:3" x14ac:dyDescent="0.25">
      <c r="A7" s="34" t="s">
        <v>158</v>
      </c>
    </row>
    <row r="8" spans="1:3" x14ac:dyDescent="0.25">
      <c r="A8" s="363" t="s">
        <v>159</v>
      </c>
    </row>
    <row r="9" spans="1:3" x14ac:dyDescent="0.25">
      <c r="A9" s="34" t="s">
        <v>160</v>
      </c>
    </row>
    <row r="10" spans="1:3" x14ac:dyDescent="0.25">
      <c r="A10" s="18" t="s">
        <v>4</v>
      </c>
    </row>
    <row r="11" spans="1:3" x14ac:dyDescent="0.25">
      <c r="A11" s="18" t="s">
        <v>6</v>
      </c>
    </row>
    <row r="12" spans="1:3" x14ac:dyDescent="0.25">
      <c r="A12" s="18" t="s">
        <v>8</v>
      </c>
    </row>
    <row r="13" spans="1:3" x14ac:dyDescent="0.25">
      <c r="A13" s="18" t="s">
        <v>10</v>
      </c>
    </row>
    <row r="14" spans="1:3" x14ac:dyDescent="0.25">
      <c r="A14" s="18" t="s">
        <v>12</v>
      </c>
    </row>
    <row r="15" spans="1:3" x14ac:dyDescent="0.25">
      <c r="A15" s="18" t="s">
        <v>13</v>
      </c>
    </row>
    <row r="16" spans="1:3" x14ac:dyDescent="0.25">
      <c r="A16" s="18" t="s">
        <v>1</v>
      </c>
    </row>
    <row r="17" spans="1:18" x14ac:dyDescent="0.25">
      <c r="A17" s="18" t="s">
        <v>3</v>
      </c>
    </row>
    <row r="18" spans="1:18" x14ac:dyDescent="0.25">
      <c r="A18" s="18" t="s">
        <v>5</v>
      </c>
    </row>
    <row r="19" spans="1:18" x14ac:dyDescent="0.25">
      <c r="A19" s="18" t="s">
        <v>7</v>
      </c>
    </row>
    <row r="20" spans="1:18" x14ac:dyDescent="0.25">
      <c r="A20" s="18" t="s">
        <v>9</v>
      </c>
    </row>
    <row r="21" spans="1:18" x14ac:dyDescent="0.25">
      <c r="A21" s="360" t="s">
        <v>11</v>
      </c>
    </row>
    <row r="22" spans="1:18" x14ac:dyDescent="0.25">
      <c r="A22" s="361"/>
    </row>
    <row r="23" spans="1:18" x14ac:dyDescent="0.25">
      <c r="A23" s="361"/>
    </row>
    <row r="24" spans="1:18" x14ac:dyDescent="0.25">
      <c r="A24" s="361"/>
    </row>
    <row r="25" spans="1:18" x14ac:dyDescent="0.25">
      <c r="A25" s="361"/>
      <c r="N25" s="31"/>
    </row>
    <row r="26" spans="1:18" ht="15.75" thickBot="1" x14ac:dyDescent="0.3">
      <c r="A26" s="361"/>
      <c r="C26" s="280" t="s">
        <v>229</v>
      </c>
      <c r="D26" s="280" t="s">
        <v>80</v>
      </c>
      <c r="E26" s="280" t="s">
        <v>81</v>
      </c>
      <c r="F26" s="280" t="s">
        <v>82</v>
      </c>
      <c r="G26" s="280" t="s">
        <v>83</v>
      </c>
      <c r="H26" s="280" t="s">
        <v>61</v>
      </c>
      <c r="I26" s="280" t="s">
        <v>62</v>
      </c>
      <c r="J26" s="280" t="s">
        <v>63</v>
      </c>
      <c r="K26" s="280" t="s">
        <v>64</v>
      </c>
      <c r="L26" s="280" t="s">
        <v>65</v>
      </c>
      <c r="M26" s="280" t="s">
        <v>66</v>
      </c>
      <c r="N26" s="284">
        <v>2020</v>
      </c>
    </row>
    <row r="27" spans="1:18" x14ac:dyDescent="0.25">
      <c r="A27" s="361"/>
      <c r="C27" s="246" t="s">
        <v>256</v>
      </c>
      <c r="D27" s="246">
        <f>D45+D46</f>
        <v>16460.743999999999</v>
      </c>
      <c r="E27" s="246">
        <f t="shared" ref="E27:N27" si="0">E45+E46</f>
        <v>17516.357</v>
      </c>
      <c r="F27" s="246">
        <f t="shared" si="0"/>
        <v>18164.845396923487</v>
      </c>
      <c r="G27" s="246">
        <f t="shared" si="0"/>
        <v>18785.162999999993</v>
      </c>
      <c r="H27" s="246">
        <f t="shared" si="0"/>
        <v>19582.855865694852</v>
      </c>
      <c r="I27" s="246">
        <f t="shared" si="0"/>
        <v>22000</v>
      </c>
      <c r="J27" s="246">
        <f t="shared" si="0"/>
        <v>22619</v>
      </c>
      <c r="K27" s="246">
        <f t="shared" si="0"/>
        <v>24626.501726858671</v>
      </c>
      <c r="L27" s="246">
        <f t="shared" si="0"/>
        <v>24225.042125604385</v>
      </c>
      <c r="M27" s="246">
        <f t="shared" si="0"/>
        <v>24773.234098074066</v>
      </c>
      <c r="N27" s="246">
        <f t="shared" si="0"/>
        <v>22021.6357403615</v>
      </c>
      <c r="O27" s="1"/>
      <c r="Q27" s="95"/>
      <c r="R27" s="285"/>
    </row>
    <row r="28" spans="1:18" x14ac:dyDescent="0.25">
      <c r="A28" s="361"/>
      <c r="C28" s="28" t="s">
        <v>8</v>
      </c>
      <c r="D28" s="28">
        <v>34470.064133562155</v>
      </c>
      <c r="E28" s="28">
        <v>35492.570999999996</v>
      </c>
      <c r="F28" s="28">
        <v>37426.703276788598</v>
      </c>
      <c r="G28" s="28">
        <v>38609.591999999982</v>
      </c>
      <c r="H28" s="28">
        <v>39407.401203424044</v>
      </c>
      <c r="I28" s="28">
        <v>41673</v>
      </c>
      <c r="J28" s="28">
        <v>42681</v>
      </c>
      <c r="K28" s="28">
        <v>45321.23534803815</v>
      </c>
      <c r="L28" s="28">
        <v>47610.570450530548</v>
      </c>
      <c r="M28" s="28">
        <v>49450.726481442493</v>
      </c>
      <c r="N28" s="242">
        <v>50669.522271028931</v>
      </c>
      <c r="Q28" s="95"/>
      <c r="R28" s="285"/>
    </row>
    <row r="29" spans="1:18" x14ac:dyDescent="0.25">
      <c r="A29" s="361"/>
      <c r="C29" s="118" t="s">
        <v>252</v>
      </c>
      <c r="D29" s="118">
        <v>8574.1550000000007</v>
      </c>
      <c r="E29" s="118">
        <v>7968.4960000000001</v>
      </c>
      <c r="F29" s="118">
        <v>8002.3094276694728</v>
      </c>
      <c r="G29" s="118">
        <v>8905.1410000000014</v>
      </c>
      <c r="H29" s="118">
        <v>8423.6362936121077</v>
      </c>
      <c r="I29" s="118">
        <v>8406</v>
      </c>
      <c r="J29" s="118">
        <v>8151</v>
      </c>
      <c r="K29" s="118">
        <v>8420.4071369922112</v>
      </c>
      <c r="L29" s="118">
        <v>8731.8468925139987</v>
      </c>
      <c r="M29" s="118">
        <v>8733.1542498360013</v>
      </c>
      <c r="N29" s="29">
        <v>9565.6802078700002</v>
      </c>
      <c r="Q29" s="95"/>
      <c r="R29" s="285"/>
    </row>
    <row r="30" spans="1:18" x14ac:dyDescent="0.25">
      <c r="A30" s="361"/>
      <c r="C30" s="28" t="s">
        <v>254</v>
      </c>
      <c r="D30" s="28">
        <v>9562.5540000000019</v>
      </c>
      <c r="E30" s="28">
        <v>10826.799000000001</v>
      </c>
      <c r="F30" s="28">
        <v>11208.990416266695</v>
      </c>
      <c r="G30" s="28">
        <v>12024.867000000002</v>
      </c>
      <c r="H30" s="28">
        <v>12169.234407380276</v>
      </c>
      <c r="I30" s="28">
        <v>12836</v>
      </c>
      <c r="J30" s="28">
        <v>13638</v>
      </c>
      <c r="K30" s="28">
        <v>14189.601355417897</v>
      </c>
      <c r="L30" s="28">
        <v>14441.012829015212</v>
      </c>
      <c r="M30" s="28">
        <v>15277.656835267209</v>
      </c>
      <c r="N30" s="242">
        <v>14769.258420945685</v>
      </c>
      <c r="Q30" s="95"/>
      <c r="R30" s="285"/>
    </row>
    <row r="31" spans="1:18" x14ac:dyDescent="0.25">
      <c r="A31" s="361"/>
      <c r="C31" s="118" t="s">
        <v>253</v>
      </c>
      <c r="D31" s="118">
        <v>62264.418000000005</v>
      </c>
      <c r="E31" s="118">
        <v>65169.753000000004</v>
      </c>
      <c r="F31" s="118">
        <v>66977.814612113885</v>
      </c>
      <c r="G31" s="118">
        <v>68382.112000000008</v>
      </c>
      <c r="H31" s="118">
        <v>72719.53622596254</v>
      </c>
      <c r="I31" s="118">
        <v>75260</v>
      </c>
      <c r="J31" s="118">
        <v>77681</v>
      </c>
      <c r="K31" s="118">
        <v>80577.14997237701</v>
      </c>
      <c r="L31" s="118">
        <v>83756.914898699994</v>
      </c>
      <c r="M31" s="118">
        <v>86214.233702927988</v>
      </c>
      <c r="N31" s="29">
        <v>87578.574962074999</v>
      </c>
      <c r="Q31" s="95"/>
      <c r="R31" s="285"/>
    </row>
    <row r="32" spans="1:18" x14ac:dyDescent="0.25">
      <c r="A32" s="361"/>
      <c r="C32" s="28" t="s">
        <v>255</v>
      </c>
      <c r="D32" s="28">
        <v>44476.553</v>
      </c>
      <c r="E32" s="28">
        <v>45541.191999999995</v>
      </c>
      <c r="F32" s="28">
        <v>48104.823670876431</v>
      </c>
      <c r="G32" s="28">
        <v>49427.114000000001</v>
      </c>
      <c r="H32" s="28">
        <v>52946.115451540601</v>
      </c>
      <c r="I32" s="28">
        <v>55161</v>
      </c>
      <c r="J32" s="28">
        <v>59256</v>
      </c>
      <c r="K32" s="28">
        <v>62277.607245573119</v>
      </c>
      <c r="L32" s="28">
        <v>65277.937650474705</v>
      </c>
      <c r="M32" s="28">
        <v>69181.948142915004</v>
      </c>
      <c r="N32" s="242">
        <v>64761.585979270501</v>
      </c>
      <c r="Q32" s="95"/>
      <c r="R32" s="285"/>
    </row>
    <row r="33" spans="1:18" x14ac:dyDescent="0.25">
      <c r="A33" s="361"/>
      <c r="C33" s="118" t="s">
        <v>1</v>
      </c>
      <c r="D33" s="118">
        <v>5007.952000000002</v>
      </c>
      <c r="E33" s="118">
        <v>5095.3480000000018</v>
      </c>
      <c r="F33" s="118">
        <v>5258.2660132784313</v>
      </c>
      <c r="G33" s="118">
        <v>5246.2140000000027</v>
      </c>
      <c r="H33" s="118">
        <v>5425.4847445055202</v>
      </c>
      <c r="I33" s="118">
        <v>5658</v>
      </c>
      <c r="J33" s="118">
        <v>5929</v>
      </c>
      <c r="K33" s="118">
        <v>6453.8825679739302</v>
      </c>
      <c r="L33" s="118">
        <v>6806.5848523099321</v>
      </c>
      <c r="M33" s="118">
        <v>7029.3839465371511</v>
      </c>
      <c r="N33" s="29">
        <v>6995.2798784856795</v>
      </c>
      <c r="Q33" s="95"/>
      <c r="R33" s="285"/>
    </row>
    <row r="34" spans="1:18" x14ac:dyDescent="0.25">
      <c r="A34" s="361"/>
      <c r="C34" s="117" t="s">
        <v>248</v>
      </c>
      <c r="D34" s="117">
        <v>21081.155999999999</v>
      </c>
      <c r="E34" s="117">
        <v>21261.949000000008</v>
      </c>
      <c r="F34" s="117">
        <v>20208.951999999997</v>
      </c>
      <c r="G34" s="117">
        <v>19791.431</v>
      </c>
      <c r="H34" s="117">
        <v>20237.87186028</v>
      </c>
      <c r="I34" s="117">
        <v>21250</v>
      </c>
      <c r="J34" s="117">
        <v>22583</v>
      </c>
      <c r="K34" s="117">
        <v>22904.176419294985</v>
      </c>
      <c r="L34" s="117">
        <v>24095.075248454745</v>
      </c>
      <c r="M34" s="117">
        <v>24675.454353968984</v>
      </c>
      <c r="N34" s="242">
        <v>27452.755072744443</v>
      </c>
      <c r="Q34" s="95"/>
      <c r="R34" s="285"/>
    </row>
    <row r="35" spans="1:18" x14ac:dyDescent="0.25">
      <c r="C35" s="118" t="s">
        <v>238</v>
      </c>
      <c r="D35" s="118">
        <v>12673.383000000003</v>
      </c>
      <c r="E35" s="118">
        <v>12865.557999999997</v>
      </c>
      <c r="F35" s="118">
        <v>16851.932108945439</v>
      </c>
      <c r="G35" s="118">
        <v>17867.273999999998</v>
      </c>
      <c r="H35" s="118">
        <v>19441.016524999999</v>
      </c>
      <c r="I35" s="118">
        <v>21038</v>
      </c>
      <c r="J35" s="118">
        <v>22885</v>
      </c>
      <c r="K35" s="118">
        <v>23561.154291727202</v>
      </c>
      <c r="L35" s="118">
        <v>24210.897366825204</v>
      </c>
      <c r="M35" s="118">
        <v>26058.430664226504</v>
      </c>
      <c r="N35" s="29">
        <v>28207.028206390292</v>
      </c>
      <c r="Q35" s="95"/>
      <c r="R35" s="285"/>
    </row>
    <row r="36" spans="1:18" x14ac:dyDescent="0.25">
      <c r="C36" s="281" t="s">
        <v>259</v>
      </c>
      <c r="D36" s="228">
        <f t="shared" ref="D36:N36" si="1">SUM(D39:D42)</f>
        <v>5177.74</v>
      </c>
      <c r="E36" s="228">
        <f t="shared" si="1"/>
        <v>5213.2870000000012</v>
      </c>
      <c r="F36" s="228">
        <f t="shared" si="1"/>
        <v>5199.267992940273</v>
      </c>
      <c r="G36" s="228">
        <f t="shared" si="1"/>
        <v>5542.6149999999989</v>
      </c>
      <c r="H36" s="228">
        <f t="shared" si="1"/>
        <v>5789.8260293799394</v>
      </c>
      <c r="I36" s="228">
        <f t="shared" si="1"/>
        <v>6483</v>
      </c>
      <c r="J36" s="228">
        <f t="shared" si="1"/>
        <v>6409</v>
      </c>
      <c r="K36" s="228">
        <f t="shared" si="1"/>
        <v>6356.7045100460446</v>
      </c>
      <c r="L36" s="228">
        <f t="shared" si="1"/>
        <v>6840.7784583425564</v>
      </c>
      <c r="M36" s="228">
        <f t="shared" si="1"/>
        <v>6940.5871929709192</v>
      </c>
      <c r="N36" s="228">
        <f t="shared" si="1"/>
        <v>7071.2277574040108</v>
      </c>
      <c r="Q36" s="95"/>
      <c r="R36" s="285"/>
    </row>
    <row r="37" spans="1:18" x14ac:dyDescent="0.25">
      <c r="N37" s="1"/>
    </row>
    <row r="38" spans="1:18" ht="15.75" thickBot="1" x14ac:dyDescent="0.3">
      <c r="C38" s="116" t="s">
        <v>259</v>
      </c>
      <c r="D38" s="99"/>
      <c r="E38" s="99"/>
      <c r="F38" s="99"/>
      <c r="G38" s="99"/>
      <c r="H38" s="99"/>
      <c r="I38" s="99"/>
      <c r="J38" s="99"/>
      <c r="K38" s="99"/>
      <c r="L38" s="99"/>
      <c r="M38" s="99"/>
    </row>
    <row r="39" spans="1:18" x14ac:dyDescent="0.25">
      <c r="C39" s="278" t="s">
        <v>239</v>
      </c>
      <c r="D39" s="277">
        <v>1566.2209999999998</v>
      </c>
      <c r="E39" s="277">
        <v>1522.1390000000001</v>
      </c>
      <c r="F39" s="277">
        <v>1554.563563048762</v>
      </c>
      <c r="G39" s="277">
        <v>1576.9750000000006</v>
      </c>
      <c r="H39" s="277">
        <v>1694.3320112599997</v>
      </c>
      <c r="I39" s="277">
        <v>1667</v>
      </c>
      <c r="J39" s="277">
        <v>1627</v>
      </c>
      <c r="K39" s="277">
        <v>1754.0488656032919</v>
      </c>
      <c r="L39" s="277">
        <v>1706.3508106268971</v>
      </c>
      <c r="M39" s="277">
        <v>1761.3121488322286</v>
      </c>
      <c r="N39" s="246">
        <v>1797.1455152815704</v>
      </c>
    </row>
    <row r="40" spans="1:18" x14ac:dyDescent="0.25">
      <c r="C40" s="283" t="s">
        <v>237</v>
      </c>
      <c r="D40" s="260">
        <v>2685.7249999999999</v>
      </c>
      <c r="E40" s="260">
        <v>2758.1150000000002</v>
      </c>
      <c r="F40" s="260">
        <v>2638.555167825712</v>
      </c>
      <c r="G40" s="260">
        <v>2871.6759999999986</v>
      </c>
      <c r="H40" s="260">
        <v>3042.6014127499402</v>
      </c>
      <c r="I40" s="260">
        <v>3541</v>
      </c>
      <c r="J40" s="260">
        <v>3470</v>
      </c>
      <c r="K40" s="260">
        <v>3458.3250344620001</v>
      </c>
      <c r="L40" s="260">
        <v>3766.972229596</v>
      </c>
      <c r="M40" s="260">
        <v>3946.5832857629998</v>
      </c>
      <c r="N40" s="45">
        <v>3954.5782906120007</v>
      </c>
    </row>
    <row r="41" spans="1:18" x14ac:dyDescent="0.25">
      <c r="C41" s="279" t="s">
        <v>258</v>
      </c>
      <c r="D41" s="259">
        <v>152.91799999999998</v>
      </c>
      <c r="E41" s="259">
        <v>112.214</v>
      </c>
      <c r="F41" s="259">
        <v>127.8476</v>
      </c>
      <c r="G41" s="259">
        <v>202.53899999999999</v>
      </c>
      <c r="H41" s="259">
        <v>175.10999999999999</v>
      </c>
      <c r="I41" s="259">
        <v>274</v>
      </c>
      <c r="J41" s="259">
        <v>211</v>
      </c>
      <c r="K41" s="259">
        <v>286.05230918770002</v>
      </c>
      <c r="L41" s="259">
        <v>311.98132358559997</v>
      </c>
      <c r="M41" s="259">
        <v>272.85828638789997</v>
      </c>
      <c r="N41" s="29">
        <v>290.49396572390003</v>
      </c>
    </row>
    <row r="42" spans="1:18" x14ac:dyDescent="0.25">
      <c r="C42" s="283" t="s">
        <v>236</v>
      </c>
      <c r="D42" s="260">
        <v>772.8760000000002</v>
      </c>
      <c r="E42" s="260">
        <v>820.81900000000019</v>
      </c>
      <c r="F42" s="260">
        <v>878.30166206579918</v>
      </c>
      <c r="G42" s="260">
        <v>891.42499999999995</v>
      </c>
      <c r="H42" s="260">
        <v>877.78260537000028</v>
      </c>
      <c r="I42" s="260">
        <v>1001</v>
      </c>
      <c r="J42" s="260">
        <v>1101</v>
      </c>
      <c r="K42" s="260">
        <v>858.27830079305238</v>
      </c>
      <c r="L42" s="260">
        <v>1055.4740945340591</v>
      </c>
      <c r="M42" s="260">
        <v>959.83347198779074</v>
      </c>
      <c r="N42" s="45">
        <v>1029.0099857865403</v>
      </c>
    </row>
    <row r="43" spans="1:18" x14ac:dyDescent="0.25">
      <c r="D43" s="1"/>
      <c r="E43" s="1"/>
      <c r="F43" s="1"/>
      <c r="G43" s="1"/>
      <c r="H43" s="1"/>
      <c r="I43" s="1"/>
      <c r="J43" s="1"/>
      <c r="K43" s="1"/>
      <c r="L43" s="1"/>
      <c r="M43" s="1"/>
    </row>
    <row r="44" spans="1:18" ht="15.75" thickBot="1" x14ac:dyDescent="0.3">
      <c r="C44" s="99" t="s">
        <v>256</v>
      </c>
      <c r="D44" s="99"/>
      <c r="E44" s="99"/>
      <c r="F44" s="99"/>
      <c r="G44" s="99"/>
      <c r="H44" s="99"/>
      <c r="I44" s="99"/>
      <c r="J44" s="99"/>
      <c r="K44" s="99"/>
      <c r="L44" s="99"/>
      <c r="M44" s="99"/>
    </row>
    <row r="45" spans="1:18" x14ac:dyDescent="0.25">
      <c r="C45" s="277" t="s">
        <v>257</v>
      </c>
      <c r="D45" s="277">
        <v>1299.1249999999998</v>
      </c>
      <c r="E45" s="277">
        <v>1340.047</v>
      </c>
      <c r="F45" s="277">
        <v>1333.4837008699999</v>
      </c>
      <c r="G45" s="277">
        <v>1443.32</v>
      </c>
      <c r="H45" s="277">
        <v>1494.2821003887047</v>
      </c>
      <c r="I45" s="277">
        <v>1586</v>
      </c>
      <c r="J45" s="277">
        <v>1534</v>
      </c>
      <c r="K45" s="277">
        <v>1540.0370754197002</v>
      </c>
      <c r="L45" s="277">
        <v>1346.6038118339998</v>
      </c>
      <c r="M45" s="277">
        <v>1375.1164949849999</v>
      </c>
      <c r="N45" s="246">
        <v>1705.8752199559999</v>
      </c>
    </row>
    <row r="46" spans="1:18" x14ac:dyDescent="0.25">
      <c r="C46" s="282" t="s">
        <v>3</v>
      </c>
      <c r="D46" s="282">
        <v>15161.619000000001</v>
      </c>
      <c r="E46" s="282">
        <v>16176.31</v>
      </c>
      <c r="F46" s="282">
        <v>16831.361696053486</v>
      </c>
      <c r="G46" s="282">
        <v>17341.842999999993</v>
      </c>
      <c r="H46" s="282">
        <v>18088.573765306148</v>
      </c>
      <c r="I46" s="282">
        <v>20414</v>
      </c>
      <c r="J46" s="282">
        <v>21085</v>
      </c>
      <c r="K46" s="282">
        <v>23086.464651438971</v>
      </c>
      <c r="L46" s="282">
        <v>22878.438313770384</v>
      </c>
      <c r="M46" s="282">
        <v>23398.117603089067</v>
      </c>
      <c r="N46" s="242">
        <v>20315.7605204055</v>
      </c>
    </row>
    <row r="49" spans="12:14" x14ac:dyDescent="0.25">
      <c r="L49" s="285"/>
      <c r="M49" s="285"/>
      <c r="N49" s="285"/>
    </row>
  </sheetData>
  <hyperlinks>
    <hyperlink ref="A19" location="'Regional utveckling'!A1" display="Regional utveckling" xr:uid="{00000000-0004-0000-0800-000000000000}"/>
    <hyperlink ref="A18" location="'Läkemedel'!A1" display="Läkemedel" xr:uid="{00000000-0004-0000-0800-000001000000}"/>
    <hyperlink ref="A17" location="'Övrig hälso- och sjukvård'!A1" display="Övrig hälso- och sjukvård" xr:uid="{00000000-0004-0000-0800-000002000000}"/>
    <hyperlink ref="A16" location="'Tandvård'!A1" display="Tandvård" xr:uid="{00000000-0004-0000-0800-000003000000}"/>
    <hyperlink ref="A15" location="'Specialiserad psykiatrisk vård'!A1" display="Specialiserad psykiatrisk vård" xr:uid="{00000000-0004-0000-0800-000004000000}"/>
    <hyperlink ref="A14" location="'Specialiserad somatisk vård'!A1" display="Specialiserad somatisk vård" xr:uid="{00000000-0004-0000-0800-000005000000}"/>
    <hyperlink ref="A13" location="'Vårdcentraler'!A1" display="Vårdcentraler" xr:uid="{00000000-0004-0000-0800-000006000000}"/>
    <hyperlink ref="A12" location="'Primärvård'!A1" display="Primärvård" xr:uid="{00000000-0004-0000-0800-000007000000}"/>
    <hyperlink ref="A11" location="'Vårdplatser'!A1" display="Vårdplatser" xr:uid="{00000000-0004-0000-0800-000008000000}"/>
    <hyperlink ref="A10" location="'Hälso- och sjukvård'!A1" display="Hälso- och sjukvård" xr:uid="{00000000-0004-0000-0800-000009000000}"/>
    <hyperlink ref="A5" location="'Regionernas ekonomi'!A1" display="Regionernas ekonomi" xr:uid="{00000000-0004-0000-0800-00000B000000}"/>
    <hyperlink ref="A20" location="'Trafik och infrastruktur'!A1" display="Trafik och infrastruktur, samt allmän regional utveckling" xr:uid="{00000000-0004-0000-0800-00000C000000}"/>
    <hyperlink ref="A21" location="'Utbildning och kultur'!A1" display="Utbildning och kultur" xr:uid="{00000000-0004-0000-0800-00000D000000}"/>
    <hyperlink ref="A4" location="Innehåll!A1" display="Innehåll" xr:uid="{00000000-0004-0000-0800-00000E000000}"/>
    <hyperlink ref="A6" location="'Kostnader och intäkter'!A1" display="Kostnader för hälso- och sjukvård respektive regional utveckling" xr:uid="{F4EDC4CB-A4A1-40DD-B0F4-251B2150C6CA}"/>
    <hyperlink ref="A7" location="'Kostnader och intäkter 1'!A1" display="Kostnader och intäkter" xr:uid="{676189A9-1C36-44E1-B0E7-2F5E0DFA6F48}"/>
    <hyperlink ref="A8" location="'Kostnader och intäkter 2'!A1" display="Nettokostnad per område " xr:uid="{3358BA55-323B-45E1-A57B-0002918EA155}"/>
    <hyperlink ref="A9" location="'Kostnader och intäkter 3'!A1" display="Nettokostnad per invånare för hälso- och sjukvård samt regional utveckling " xr:uid="{8E805383-5388-428B-9E64-0315F779B3F5}"/>
  </hyperlinks>
  <pageMargins left="0.7" right="0.7" top="0.75" bottom="0.75" header="0.3" footer="0.3"/>
  <pageSetup paperSize="9" orientation="portrait" r:id="rId1"/>
  <ignoredErrors>
    <ignoredError sqref="D26:M26" numberStoredAsText="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37697E621E5F6E4EB03387E1E602BAC1" ma:contentTypeVersion="5" ma:contentTypeDescription="Skapa ett nytt dokument." ma:contentTypeScope="" ma:versionID="b571329eb61956a4fd0ca6ce2d86b603">
  <xsd:schema xmlns:xsd="http://www.w3.org/2001/XMLSchema" xmlns:xs="http://www.w3.org/2001/XMLSchema" xmlns:p="http://schemas.microsoft.com/office/2006/metadata/properties" xmlns:ns3="e14cc5d1-a9e4-41e2-9c60-4c16073434ff" xmlns:ns4="0f006b8e-46c9-46fb-836f-ad1a8d81c6fb" targetNamespace="http://schemas.microsoft.com/office/2006/metadata/properties" ma:root="true" ma:fieldsID="d566b5b0fb5ff77da7cc5a6091a6e6ce" ns3:_="" ns4:_="">
    <xsd:import namespace="e14cc5d1-a9e4-41e2-9c60-4c16073434ff"/>
    <xsd:import namespace="0f006b8e-46c9-46fb-836f-ad1a8d81c6fb"/>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4cc5d1-a9e4-41e2-9c60-4c16073434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f006b8e-46c9-46fb-836f-ad1a8d81c6fb" elementFormDefault="qualified">
    <xsd:import namespace="http://schemas.microsoft.com/office/2006/documentManagement/types"/>
    <xsd:import namespace="http://schemas.microsoft.com/office/infopath/2007/PartnerControls"/>
    <xsd:element name="SharedWithUsers" ma:index="10"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lat med information" ma:internalName="SharedWithDetails" ma:readOnly="true">
      <xsd:simpleType>
        <xsd:restriction base="dms:Note">
          <xsd:maxLength value="255"/>
        </xsd:restriction>
      </xsd:simpleType>
    </xsd:element>
    <xsd:element name="SharingHintHash" ma:index="12" nillable="true" ma:displayName="Delar tips,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445489-33F1-48E3-9896-C77529604FC8}">
  <ds:schemaRefs>
    <ds:schemaRef ds:uri="e14cc5d1-a9e4-41e2-9c60-4c16073434ff"/>
    <ds:schemaRef ds:uri="http://schemas.microsoft.com/office/2006/documentManagement/types"/>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purl.org/dc/dcmitype/"/>
    <ds:schemaRef ds:uri="0f006b8e-46c9-46fb-836f-ad1a8d81c6fb"/>
    <ds:schemaRef ds:uri="http://www.w3.org/XML/1998/namespace"/>
    <ds:schemaRef ds:uri="http://purl.org/dc/elements/1.1/"/>
  </ds:schemaRefs>
</ds:datastoreItem>
</file>

<file path=customXml/itemProps2.xml><?xml version="1.0" encoding="utf-8"?>
<ds:datastoreItem xmlns:ds="http://schemas.openxmlformats.org/officeDocument/2006/customXml" ds:itemID="{F84D6A04-6E81-4175-8704-82F48F93B3D9}">
  <ds:schemaRefs>
    <ds:schemaRef ds:uri="http://schemas.microsoft.com/sharepoint/v3/contenttype/forms"/>
  </ds:schemaRefs>
</ds:datastoreItem>
</file>

<file path=customXml/itemProps3.xml><?xml version="1.0" encoding="utf-8"?>
<ds:datastoreItem xmlns:ds="http://schemas.openxmlformats.org/officeDocument/2006/customXml" ds:itemID="{DEC427D8-2029-4A83-8B48-88917537D3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4cc5d1-a9e4-41e2-9c60-4c16073434ff"/>
    <ds:schemaRef ds:uri="0f006b8e-46c9-46fb-836f-ad1a8d81c6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71</vt:i4>
      </vt:variant>
      <vt:variant>
        <vt:lpstr>Namngivna områden</vt:lpstr>
      </vt:variant>
      <vt:variant>
        <vt:i4>3</vt:i4>
      </vt:variant>
    </vt:vector>
  </HeadingPairs>
  <TitlesOfParts>
    <vt:vector size="74" baseType="lpstr">
      <vt:lpstr>Innehåll</vt:lpstr>
      <vt:lpstr>Regionernas ekonomi</vt:lpstr>
      <vt:lpstr>Resultaträkning</vt:lpstr>
      <vt:lpstr>Balansräkning</vt:lpstr>
      <vt:lpstr>kostnadsslag</vt:lpstr>
      <vt:lpstr>intäktsslag</vt:lpstr>
      <vt:lpstr>Kostnader och intäkter</vt:lpstr>
      <vt:lpstr>Kostnader och intäkter 1</vt:lpstr>
      <vt:lpstr>Kostnader och intäkter 2</vt:lpstr>
      <vt:lpstr>Kostnader och intäkter 3</vt:lpstr>
      <vt:lpstr>Hälso- och sjukvård</vt:lpstr>
      <vt:lpstr>Hälso- och sjukvård 1</vt:lpstr>
      <vt:lpstr>Hälso- och sjukvård 2</vt:lpstr>
      <vt:lpstr>Hälso- och sjukvård 3</vt:lpstr>
      <vt:lpstr>Hälso- och sjukvård 4</vt:lpstr>
      <vt:lpstr>Hälso- och sjukvård 5</vt:lpstr>
      <vt:lpstr>Hälso- och sjukvård 6</vt:lpstr>
      <vt:lpstr>Hälso- och sjukvård 7</vt:lpstr>
      <vt:lpstr>Hälso- och sjukvård 8</vt:lpstr>
      <vt:lpstr>Hälso- och sjukvård 9</vt:lpstr>
      <vt:lpstr>Vårdplatser</vt:lpstr>
      <vt:lpstr>Primärvård</vt:lpstr>
      <vt:lpstr>Primärvård 1</vt:lpstr>
      <vt:lpstr>Primärvård 2</vt:lpstr>
      <vt:lpstr>Primärvård 3</vt:lpstr>
      <vt:lpstr>Primärvård 4</vt:lpstr>
      <vt:lpstr>Allmänläkarvård</vt:lpstr>
      <vt:lpstr>Sjuksköterskevård</vt:lpstr>
      <vt:lpstr>Mödrahälsovård</vt:lpstr>
      <vt:lpstr>Barnhälsovård</vt:lpstr>
      <vt:lpstr>Fysio- och arbetsterapi</vt:lpstr>
      <vt:lpstr>Primärvårdsansluten hemsjukvård</vt:lpstr>
      <vt:lpstr>Övrig primärvård</vt:lpstr>
      <vt:lpstr>Sluten primärvård</vt:lpstr>
      <vt:lpstr>Vårdcentraler</vt:lpstr>
      <vt:lpstr>Specialiserad somatisk vård</vt:lpstr>
      <vt:lpstr>Somatik 1</vt:lpstr>
      <vt:lpstr>Somatik 2</vt:lpstr>
      <vt:lpstr>Somatik 3</vt:lpstr>
      <vt:lpstr>Somatik 4</vt:lpstr>
      <vt:lpstr>Somatik 5</vt:lpstr>
      <vt:lpstr>Somatik 6</vt:lpstr>
      <vt:lpstr>Specialiserad psykiatrisk vård</vt:lpstr>
      <vt:lpstr>Psykiatri 1</vt:lpstr>
      <vt:lpstr>Psykiatri 2</vt:lpstr>
      <vt:lpstr>Psykiatri 3</vt:lpstr>
      <vt:lpstr>Psykiatri 4</vt:lpstr>
      <vt:lpstr>Psykiatri 5</vt:lpstr>
      <vt:lpstr>Tandvård</vt:lpstr>
      <vt:lpstr>Tandvård 1</vt:lpstr>
      <vt:lpstr>Tandvård 2</vt:lpstr>
      <vt:lpstr>Tandvård 3</vt:lpstr>
      <vt:lpstr>Tandvård 4</vt:lpstr>
      <vt:lpstr>Övrig hälso- och sjukvård</vt:lpstr>
      <vt:lpstr>Övrig hälso- och sjukvård 1</vt:lpstr>
      <vt:lpstr>Övrig hälso- och sjukvård 2</vt:lpstr>
      <vt:lpstr>Övrig hälso- och sjukvård 3</vt:lpstr>
      <vt:lpstr>Läkemedel</vt:lpstr>
      <vt:lpstr>Läkemedelsförmån</vt:lpstr>
      <vt:lpstr>Rekvisitionsläkemedel</vt:lpstr>
      <vt:lpstr>Regional utveckling</vt:lpstr>
      <vt:lpstr>Regional utveckling 1</vt:lpstr>
      <vt:lpstr>Regional utveckling 2</vt:lpstr>
      <vt:lpstr>Regional utveckling 3</vt:lpstr>
      <vt:lpstr>Trafik och infrastruktur</vt:lpstr>
      <vt:lpstr>Trafik och infrastruktur 1</vt:lpstr>
      <vt:lpstr>Trafik och infrastruktur 2</vt:lpstr>
      <vt:lpstr>Utbildning och kultur</vt:lpstr>
      <vt:lpstr>Utbildning och kultur 1</vt:lpstr>
      <vt:lpstr>Utbildning och kultur 2</vt:lpstr>
      <vt:lpstr>Utbildning och kultur 3</vt:lpstr>
      <vt:lpstr>SJUKSKÖTERSKEVÅRDy</vt:lpstr>
      <vt:lpstr>'Hälso- och sjukvård'!Utskriftsområde</vt:lpstr>
      <vt:lpstr>'Regionernas ekonomi'!Utskriftsområde</vt:lpstr>
    </vt:vector>
  </TitlesOfParts>
  <Company>Sverige Kommuner och Landsting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Sjölund Einar</dc:creator>
  <cp:lastModifiedBy>Sjölund Einar</cp:lastModifiedBy>
  <dcterms:created xsi:type="dcterms:W3CDTF">2020-05-07T14:10:24Z</dcterms:created>
  <dcterms:modified xsi:type="dcterms:W3CDTF">2021-10-12T13:29:44Z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0x01010037697E621E5F6E4EB03387E1E602BAC1</vt:lpwstr>
  </property>
</Properties>
</file>